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kcarrol\AppData\Roaming\OpenText\OTEdit\EC_gcdocsvac\c25214186\"/>
    </mc:Choice>
  </mc:AlternateContent>
  <bookViews>
    <workbookView xWindow="0" yWindow="0" windowWidth="28800" windowHeight="10800"/>
  </bookViews>
  <sheets>
    <sheet name="Basis of Payment " sheetId="4" r:id="rId1"/>
  </sheets>
  <definedNames>
    <definedName name="_xlnm.Print_Area" localSheetId="0">'Basis of Payment '!$A$1:$O$230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7" i="4" l="1"/>
  <c r="O192" i="4"/>
  <c r="O190" i="4"/>
  <c r="O188" i="4"/>
  <c r="O186" i="4"/>
  <c r="O184" i="4"/>
  <c r="O182" i="4"/>
  <c r="O194" i="4" l="1"/>
  <c r="O198" i="4" s="1"/>
  <c r="O174" i="4"/>
  <c r="O177" i="4" s="1"/>
  <c r="O162" i="4"/>
  <c r="O165" i="4" s="1"/>
  <c r="O143" i="4" l="1"/>
  <c r="O155" i="4" s="1"/>
  <c r="N133" i="4"/>
  <c r="M133" i="4"/>
  <c r="L133" i="4"/>
  <c r="K133" i="4"/>
  <c r="J133" i="4"/>
  <c r="I133" i="4"/>
  <c r="H133" i="4"/>
  <c r="G133" i="4"/>
  <c r="F133" i="4"/>
  <c r="E133" i="4"/>
  <c r="D133" i="4"/>
  <c r="N130" i="4"/>
  <c r="M130" i="4"/>
  <c r="L130" i="4"/>
  <c r="K130" i="4"/>
  <c r="J130" i="4"/>
  <c r="I130" i="4"/>
  <c r="H130" i="4"/>
  <c r="G130" i="4"/>
  <c r="F130" i="4"/>
  <c r="E130" i="4"/>
  <c r="D130" i="4"/>
  <c r="N127" i="4"/>
  <c r="M127" i="4"/>
  <c r="L127" i="4"/>
  <c r="K127" i="4"/>
  <c r="J127" i="4"/>
  <c r="I127" i="4"/>
  <c r="H127" i="4"/>
  <c r="G127" i="4"/>
  <c r="F127" i="4"/>
  <c r="E127" i="4"/>
  <c r="D127" i="4"/>
  <c r="N123" i="4"/>
  <c r="M123" i="4"/>
  <c r="L123" i="4"/>
  <c r="K123" i="4"/>
  <c r="J123" i="4"/>
  <c r="I123" i="4"/>
  <c r="H123" i="4"/>
  <c r="G123" i="4"/>
  <c r="F123" i="4"/>
  <c r="E123" i="4"/>
  <c r="D123" i="4"/>
  <c r="N120" i="4"/>
  <c r="M120" i="4"/>
  <c r="L120" i="4"/>
  <c r="K120" i="4"/>
  <c r="J120" i="4"/>
  <c r="I120" i="4"/>
  <c r="H120" i="4"/>
  <c r="G120" i="4"/>
  <c r="F120" i="4"/>
  <c r="E120" i="4"/>
  <c r="D120" i="4"/>
  <c r="N117" i="4"/>
  <c r="M117" i="4"/>
  <c r="L117" i="4"/>
  <c r="K117" i="4"/>
  <c r="J117" i="4"/>
  <c r="I117" i="4"/>
  <c r="H117" i="4"/>
  <c r="G117" i="4"/>
  <c r="F117" i="4"/>
  <c r="E117" i="4"/>
  <c r="D117" i="4"/>
  <c r="O115" i="4" l="1"/>
  <c r="O125" i="4"/>
  <c r="O121" i="4"/>
  <c r="O128" i="4"/>
  <c r="O114" i="4"/>
  <c r="O131" i="4"/>
  <c r="O118" i="4"/>
  <c r="O134" i="4" l="1"/>
  <c r="N105" i="4" l="1"/>
  <c r="M105" i="4"/>
  <c r="L105" i="4"/>
  <c r="K105" i="4"/>
  <c r="J105" i="4"/>
  <c r="I105" i="4"/>
  <c r="H105" i="4"/>
  <c r="G105" i="4"/>
  <c r="F105" i="4"/>
  <c r="E105" i="4"/>
  <c r="D105" i="4"/>
  <c r="C103" i="4"/>
  <c r="N102" i="4"/>
  <c r="M102" i="4"/>
  <c r="L102" i="4"/>
  <c r="K102" i="4"/>
  <c r="J102" i="4"/>
  <c r="I102" i="4"/>
  <c r="H102" i="4"/>
  <c r="G102" i="4"/>
  <c r="F102" i="4"/>
  <c r="E102" i="4"/>
  <c r="D102" i="4"/>
  <c r="C100" i="4"/>
  <c r="N99" i="4"/>
  <c r="M99" i="4"/>
  <c r="L99" i="4"/>
  <c r="K99" i="4"/>
  <c r="J99" i="4"/>
  <c r="I99" i="4"/>
  <c r="H99" i="4"/>
  <c r="G99" i="4"/>
  <c r="F99" i="4"/>
  <c r="E99" i="4"/>
  <c r="D99" i="4"/>
  <c r="C97" i="4"/>
  <c r="N96" i="4"/>
  <c r="M96" i="4"/>
  <c r="L96" i="4"/>
  <c r="K96" i="4"/>
  <c r="J96" i="4"/>
  <c r="I96" i="4"/>
  <c r="H96" i="4"/>
  <c r="G96" i="4"/>
  <c r="F96" i="4"/>
  <c r="E96" i="4"/>
  <c r="D96" i="4"/>
  <c r="C94" i="4"/>
  <c r="N93" i="4"/>
  <c r="M93" i="4"/>
  <c r="L93" i="4"/>
  <c r="K93" i="4"/>
  <c r="J93" i="4"/>
  <c r="I93" i="4"/>
  <c r="H93" i="4"/>
  <c r="G93" i="4"/>
  <c r="F93" i="4"/>
  <c r="E93" i="4"/>
  <c r="D93" i="4"/>
  <c r="C91" i="4"/>
  <c r="N90" i="4"/>
  <c r="M90" i="4"/>
  <c r="L90" i="4"/>
  <c r="K90" i="4"/>
  <c r="J90" i="4"/>
  <c r="I90" i="4"/>
  <c r="H90" i="4"/>
  <c r="G90" i="4"/>
  <c r="F90" i="4"/>
  <c r="E90" i="4"/>
  <c r="D90" i="4"/>
  <c r="C88" i="4"/>
  <c r="N87" i="4"/>
  <c r="M87" i="4"/>
  <c r="L87" i="4"/>
  <c r="K87" i="4"/>
  <c r="J87" i="4"/>
  <c r="I87" i="4"/>
  <c r="H87" i="4"/>
  <c r="G87" i="4"/>
  <c r="F87" i="4"/>
  <c r="E87" i="4"/>
  <c r="D87" i="4"/>
  <c r="C85" i="4"/>
  <c r="N84" i="4"/>
  <c r="M84" i="4"/>
  <c r="L84" i="4"/>
  <c r="K84" i="4"/>
  <c r="J84" i="4"/>
  <c r="I84" i="4"/>
  <c r="H84" i="4"/>
  <c r="G84" i="4"/>
  <c r="F84" i="4"/>
  <c r="E84" i="4"/>
  <c r="D84" i="4"/>
  <c r="C82" i="4"/>
  <c r="N81" i="4"/>
  <c r="M81" i="4"/>
  <c r="L81" i="4"/>
  <c r="K81" i="4"/>
  <c r="J81" i="4"/>
  <c r="I81" i="4"/>
  <c r="H81" i="4"/>
  <c r="G81" i="4"/>
  <c r="F81" i="4"/>
  <c r="E81" i="4"/>
  <c r="D81" i="4"/>
  <c r="C79" i="4"/>
  <c r="N78" i="4"/>
  <c r="M78" i="4"/>
  <c r="L78" i="4"/>
  <c r="K78" i="4"/>
  <c r="J78" i="4"/>
  <c r="I78" i="4"/>
  <c r="H78" i="4"/>
  <c r="G78" i="4"/>
  <c r="F78" i="4"/>
  <c r="E78" i="4"/>
  <c r="D78" i="4"/>
  <c r="C76" i="4"/>
  <c r="N75" i="4"/>
  <c r="M75" i="4"/>
  <c r="L75" i="4"/>
  <c r="K75" i="4"/>
  <c r="J75" i="4"/>
  <c r="I75" i="4"/>
  <c r="H75" i="4"/>
  <c r="G75" i="4"/>
  <c r="F75" i="4"/>
  <c r="E75" i="4"/>
  <c r="D75" i="4"/>
  <c r="C73" i="4"/>
  <c r="N72" i="4"/>
  <c r="M72" i="4"/>
  <c r="L72" i="4"/>
  <c r="K72" i="4"/>
  <c r="J72" i="4"/>
  <c r="I72" i="4"/>
  <c r="H72" i="4"/>
  <c r="G72" i="4"/>
  <c r="F72" i="4"/>
  <c r="E72" i="4"/>
  <c r="D72" i="4"/>
  <c r="C70" i="4"/>
  <c r="N69" i="4"/>
  <c r="M69" i="4"/>
  <c r="L69" i="4"/>
  <c r="K69" i="4"/>
  <c r="J69" i="4"/>
  <c r="I69" i="4"/>
  <c r="H69" i="4"/>
  <c r="G69" i="4"/>
  <c r="F69" i="4"/>
  <c r="E69" i="4"/>
  <c r="D69" i="4"/>
  <c r="C67" i="4"/>
  <c r="N66" i="4"/>
  <c r="M66" i="4"/>
  <c r="L66" i="4"/>
  <c r="K66" i="4"/>
  <c r="J66" i="4"/>
  <c r="I66" i="4"/>
  <c r="H66" i="4"/>
  <c r="G66" i="4"/>
  <c r="F66" i="4"/>
  <c r="E66" i="4"/>
  <c r="D66" i="4"/>
  <c r="C64" i="4"/>
  <c r="N63" i="4"/>
  <c r="M63" i="4"/>
  <c r="L63" i="4"/>
  <c r="K63" i="4"/>
  <c r="J63" i="4"/>
  <c r="I63" i="4"/>
  <c r="H63" i="4"/>
  <c r="G63" i="4"/>
  <c r="F63" i="4"/>
  <c r="E63" i="4"/>
  <c r="D63" i="4"/>
  <c r="C61" i="4"/>
  <c r="N60" i="4"/>
  <c r="M60" i="4"/>
  <c r="L60" i="4"/>
  <c r="K60" i="4"/>
  <c r="J60" i="4"/>
  <c r="I60" i="4"/>
  <c r="H60" i="4"/>
  <c r="G60" i="4"/>
  <c r="F60" i="4"/>
  <c r="E60" i="4"/>
  <c r="D60" i="4"/>
  <c r="C58" i="4"/>
  <c r="N57" i="4"/>
  <c r="M57" i="4"/>
  <c r="L57" i="4"/>
  <c r="K57" i="4"/>
  <c r="J57" i="4"/>
  <c r="I57" i="4"/>
  <c r="H57" i="4"/>
  <c r="G57" i="4"/>
  <c r="F57" i="4"/>
  <c r="E57" i="4"/>
  <c r="D57" i="4"/>
  <c r="C55" i="4"/>
  <c r="N54" i="4"/>
  <c r="M54" i="4"/>
  <c r="L54" i="4"/>
  <c r="K54" i="4"/>
  <c r="J54" i="4"/>
  <c r="I54" i="4"/>
  <c r="H54" i="4"/>
  <c r="G54" i="4"/>
  <c r="F54" i="4"/>
  <c r="E54" i="4"/>
  <c r="D54" i="4"/>
  <c r="C52" i="4"/>
  <c r="N51" i="4"/>
  <c r="M51" i="4"/>
  <c r="L51" i="4"/>
  <c r="K51" i="4"/>
  <c r="J51" i="4"/>
  <c r="I51" i="4"/>
  <c r="H51" i="4"/>
  <c r="G51" i="4"/>
  <c r="F51" i="4"/>
  <c r="E51" i="4"/>
  <c r="D51" i="4"/>
  <c r="C49" i="4"/>
  <c r="N48" i="4"/>
  <c r="M48" i="4"/>
  <c r="L48" i="4"/>
  <c r="K48" i="4"/>
  <c r="J48" i="4"/>
  <c r="I48" i="4"/>
  <c r="H48" i="4"/>
  <c r="G48" i="4"/>
  <c r="F48" i="4"/>
  <c r="E48" i="4"/>
  <c r="D48" i="4"/>
  <c r="C46" i="4"/>
  <c r="N45" i="4"/>
  <c r="M45" i="4"/>
  <c r="L45" i="4"/>
  <c r="K45" i="4"/>
  <c r="J45" i="4"/>
  <c r="I45" i="4"/>
  <c r="H45" i="4"/>
  <c r="G45" i="4"/>
  <c r="F45" i="4"/>
  <c r="E45" i="4"/>
  <c r="D45" i="4"/>
  <c r="C43" i="4"/>
  <c r="N42" i="4"/>
  <c r="M42" i="4"/>
  <c r="L42" i="4"/>
  <c r="K42" i="4"/>
  <c r="J42" i="4"/>
  <c r="I42" i="4"/>
  <c r="H42" i="4"/>
  <c r="G42" i="4"/>
  <c r="F42" i="4"/>
  <c r="E42" i="4"/>
  <c r="D42" i="4"/>
  <c r="C40" i="4"/>
  <c r="N39" i="4"/>
  <c r="M39" i="4"/>
  <c r="L39" i="4"/>
  <c r="K39" i="4"/>
  <c r="J39" i="4"/>
  <c r="I39" i="4"/>
  <c r="H39" i="4"/>
  <c r="G39" i="4"/>
  <c r="F39" i="4"/>
  <c r="E39" i="4"/>
  <c r="D39" i="4"/>
  <c r="C37" i="4"/>
  <c r="N36" i="4"/>
  <c r="M36" i="4"/>
  <c r="L36" i="4"/>
  <c r="K36" i="4"/>
  <c r="J36" i="4"/>
  <c r="I36" i="4"/>
  <c r="H36" i="4"/>
  <c r="G36" i="4"/>
  <c r="F36" i="4"/>
  <c r="E36" i="4"/>
  <c r="D36" i="4"/>
  <c r="C34" i="4"/>
  <c r="N33" i="4"/>
  <c r="M33" i="4"/>
  <c r="L33" i="4"/>
  <c r="K33" i="4"/>
  <c r="J33" i="4"/>
  <c r="I33" i="4"/>
  <c r="H33" i="4"/>
  <c r="G33" i="4"/>
  <c r="F33" i="4"/>
  <c r="E33" i="4"/>
  <c r="D33" i="4"/>
  <c r="C31" i="4"/>
  <c r="N30" i="4"/>
  <c r="M30" i="4"/>
  <c r="L30" i="4"/>
  <c r="K30" i="4"/>
  <c r="J30" i="4"/>
  <c r="I30" i="4"/>
  <c r="H30" i="4"/>
  <c r="G30" i="4"/>
  <c r="F30" i="4"/>
  <c r="E30" i="4"/>
  <c r="D30" i="4"/>
  <c r="C28" i="4"/>
  <c r="N27" i="4"/>
  <c r="M27" i="4"/>
  <c r="L27" i="4"/>
  <c r="K27" i="4"/>
  <c r="J27" i="4"/>
  <c r="I27" i="4"/>
  <c r="H27" i="4"/>
  <c r="G27" i="4"/>
  <c r="F27" i="4"/>
  <c r="E27" i="4"/>
  <c r="D27" i="4"/>
  <c r="C25" i="4"/>
  <c r="O15" i="4"/>
  <c r="O13" i="4"/>
  <c r="O11" i="4"/>
  <c r="O9" i="4"/>
  <c r="O7" i="4"/>
  <c r="O5" i="4"/>
  <c r="O91" i="4" l="1"/>
  <c r="O103" i="4"/>
  <c r="O67" i="4"/>
  <c r="O70" i="4"/>
  <c r="O88" i="4"/>
  <c r="O76" i="4"/>
  <c r="O58" i="4"/>
  <c r="O94" i="4"/>
  <c r="O100" i="4"/>
  <c r="O24" i="4"/>
  <c r="O43" i="4"/>
  <c r="O82" i="4"/>
  <c r="O34" i="4"/>
  <c r="O25" i="4"/>
  <c r="O37" i="4"/>
  <c r="O49" i="4"/>
  <c r="O61" i="4"/>
  <c r="O73" i="4"/>
  <c r="O85" i="4"/>
  <c r="O97" i="4"/>
  <c r="O31" i="4"/>
  <c r="O55" i="4"/>
  <c r="O28" i="4"/>
  <c r="O40" i="4"/>
  <c r="O46" i="4"/>
  <c r="O52" i="4"/>
  <c r="O64" i="4"/>
  <c r="O79" i="4"/>
  <c r="O17" i="4"/>
  <c r="O108" i="4" l="1"/>
  <c r="O136" i="4" s="1"/>
  <c r="O230" i="4" s="1"/>
</calcChain>
</file>

<file path=xl/sharedStrings.xml><?xml version="1.0" encoding="utf-8"?>
<sst xmlns="http://schemas.openxmlformats.org/spreadsheetml/2006/main" count="274" uniqueCount="158">
  <si>
    <t>a)</t>
  </si>
  <si>
    <t xml:space="preserve">Intake Phase – conducting Intake Interview, completing initial standardized assessment, initiating referral for comprehensive rehabilitation assessments. </t>
  </si>
  <si>
    <t>b)</t>
  </si>
  <si>
    <t>Assessment Phase – coordinating comprehensive, standardized rehabilitation assessment(s), collaborating to develop comprehensive Rehabilitation Plan.</t>
  </si>
  <si>
    <t xml:space="preserve">Assessment Phase – coducting initial vocational assessment to incorporate in the Rehabilitation Plan. </t>
  </si>
  <si>
    <t>c)</t>
  </si>
  <si>
    <t>Planning Phase – develop comprehensive Rehabilitation Plan.</t>
  </si>
  <si>
    <t>d)</t>
  </si>
  <si>
    <t>Intervention Phase – coordinating and/or conducting intervention activities, monitoring Participant Rehabilitation Plan progress in collaboration with VAC, revising Rehabilitation Plans and reporting to VAC on Participant progress.</t>
  </si>
  <si>
    <t>e)</t>
  </si>
  <si>
    <r>
      <rPr>
        <b/>
        <sz val="9"/>
        <color theme="1"/>
        <rFont val="Arial"/>
        <family val="2"/>
      </rPr>
      <t xml:space="preserve">1.2 Rehabilitation Service Professionals (RSP) Services and Intervention </t>
    </r>
    <r>
      <rPr>
        <sz val="9"/>
        <color theme="1"/>
        <rFont val="Arial"/>
        <family val="2"/>
      </rPr>
      <t xml:space="preserve">- For evaluation purposes, hourly rates are requested. During the Implementation Phase of the Contract VAC and the Contractor will determine the level of effort required to conduct each Assessment to agree on a fixed fee per Assessment. The Contractor will be paid per unit of time for a standard assessment, tests and evaluations specific to the specialty to determine a status or diagnosis of the health condition to formulate a Rehabilitation Plan. At a minimum each Assessment requires a Report which includes the following:
- Summary of the Participant’s status and/or diagnosis and findings in relation to the rehabilitation needs and barriers.
- Clearly defined, measurable recommended goals with timeframe, target dates and expected number of sessions for resolution.
- Objective outcome criteria by which goal achievement will be measured.  </t>
    </r>
  </si>
  <si>
    <t>Assessments &amp; Reports</t>
  </si>
  <si>
    <t>Assessments by Province (Territories volumes are included in Alberta and Ontario quantities)</t>
  </si>
  <si>
    <t>Estimated Quantity</t>
  </si>
  <si>
    <t>BC</t>
  </si>
  <si>
    <t>AB</t>
  </si>
  <si>
    <t>SASK</t>
  </si>
  <si>
    <t xml:space="preserve">MAN </t>
  </si>
  <si>
    <t>ONT</t>
  </si>
  <si>
    <t>QUE</t>
  </si>
  <si>
    <t xml:space="preserve">NB </t>
  </si>
  <si>
    <t>PE</t>
  </si>
  <si>
    <t>NS</t>
  </si>
  <si>
    <t>NL</t>
  </si>
  <si>
    <t>Foreign Countries</t>
  </si>
  <si>
    <t>Total</t>
  </si>
  <si>
    <t>Hourly Rate</t>
  </si>
  <si>
    <t>Chiropractic Assessment &amp; Report (est. 1 hour)</t>
  </si>
  <si>
    <t>Employability and Earnings Capacity Assessment (EECA ) &amp; Report                   (est. 6 hours)</t>
  </si>
  <si>
    <t>Functional/Cognitive Capacity/Abilities Evaluation &amp; Report (est. 4 hours)</t>
  </si>
  <si>
    <t>In-patient Addiction Assessment &amp; Report (est. 8 hours)</t>
  </si>
  <si>
    <t>Interdisciplinary (IDC) Assessment &amp; Report (est. 6 hours)</t>
  </si>
  <si>
    <t>Kinesiology Assessment &amp; Report (est. 1 hour)</t>
  </si>
  <si>
    <t>Massage Therapy Assessment &amp; Report (est. 1 hour)</t>
  </si>
  <si>
    <t>Neuropsychological Assessment &amp; Report (est. 4 hours)</t>
  </si>
  <si>
    <t>Occupational Therapy Assessment &amp; Report (est. 2 hours)</t>
  </si>
  <si>
    <t>Osteopath Assessment &amp; Report (est. 1 hour)</t>
  </si>
  <si>
    <t>Physician Assessment &amp; Report (est. 1 hour)</t>
  </si>
  <si>
    <t>Physiotherapy Assessment &amp; Report (est. 1 hour)</t>
  </si>
  <si>
    <t>Psychological Assessment &amp; Report (est. 2 hours)</t>
  </si>
  <si>
    <t>Psychiatric Assessment &amp; Report (est. 2 hours)</t>
  </si>
  <si>
    <t>Pain Management Assessment &amp; Report (est. 2 hours)</t>
  </si>
  <si>
    <t>Podiatry Assessment &amp; Report (est. 1 hour)</t>
  </si>
  <si>
    <t>Achievement Testing &amp; Report (est. 2 hours)</t>
  </si>
  <si>
    <t>Aptitude Testing &amp; Report (est. 2 hour)</t>
  </si>
  <si>
    <t>Ergonomic Assessment/Analysis &amp; Report (est. 1 hour)</t>
  </si>
  <si>
    <t>Life Skills Assessment &amp; Report (est. 1 hour)</t>
  </si>
  <si>
    <t>Physical Demands Analysis (est. 1 hour)</t>
  </si>
  <si>
    <t>Psycho-educational Assessment &amp; Report (est. 2 hour)</t>
  </si>
  <si>
    <t>Psycho-vocational Assessment &amp; Report (est. 2 hours)</t>
  </si>
  <si>
    <t>Standardized Transferable Skills Analysis (est. 2 hours)</t>
  </si>
  <si>
    <t>Other/Ad hoc Assessment</t>
  </si>
  <si>
    <t>The Contractor will be paid for costs reasonably and properly incurred for ad hoc specialized assessments approved by VAC. Charges for these assessments are to be invoiced as and when occurred and will be paid at actual costs with no allowance for overhead or profit.</t>
  </si>
  <si>
    <t>Total estimate of all services</t>
  </si>
  <si>
    <t>* Estimated hours are for bidding purposes only. Actual time required to perform Assessments may be longer or shorter depending on the complexity and individual needs of the Participant.</t>
  </si>
  <si>
    <t xml:space="preserve">Closure Phase – documenting rational for Rehabilitation Plan closure, recommending Plan closure to VAC, completing all Plan closure activities. </t>
  </si>
  <si>
    <t>Services</t>
  </si>
  <si>
    <t>Per visit</t>
  </si>
  <si>
    <t>Fixed fee/Participant</t>
  </si>
  <si>
    <t>Estimated number of Participants</t>
  </si>
  <si>
    <t>Estimated number hours</t>
  </si>
  <si>
    <t>Annex B – Basis of Payment</t>
  </si>
  <si>
    <t>1.0 Rehabilitation Services</t>
  </si>
  <si>
    <t xml:space="preserve">Due to the complexity of this Contract, following the initial year of the Operational phase, Canada may commence negotiations to determine a fixed cost per Participant fee for the Intervention Phase of the Rehabilitation Program. The per Participant fee will be based on analysis of data collected, associated with the time required for the Intervention Phase activities and the hourly rate provided by the Contractor. </t>
  </si>
  <si>
    <t xml:space="preserve">Canada retains an irrevocable option to revisit the scope of services as defined within the SOW for the Intervention Phase of the Rehabilitation Program and change the pricing method from an hourly rate to a cost based on a per Participant fee, when exercised during the Operations and Maintenance Phase. The Contractor will be advised three (3) months in advance of implementing such changes. There will be no cost incurred, nor any contractual commitment to establish the new pricing methodology. </t>
  </si>
  <si>
    <t>f)</t>
  </si>
  <si>
    <t>g)</t>
  </si>
  <si>
    <t>h)</t>
  </si>
  <si>
    <t>i)</t>
  </si>
  <si>
    <t>j)</t>
  </si>
  <si>
    <t>k)</t>
  </si>
  <si>
    <t>l)</t>
  </si>
  <si>
    <t>m)</t>
  </si>
  <si>
    <t>n)</t>
  </si>
  <si>
    <t>o)</t>
  </si>
  <si>
    <t>p)</t>
  </si>
  <si>
    <t>q)</t>
  </si>
  <si>
    <t>r)</t>
  </si>
  <si>
    <t>s)</t>
  </si>
  <si>
    <t>t)</t>
  </si>
  <si>
    <t>u)</t>
  </si>
  <si>
    <t>v)</t>
  </si>
  <si>
    <t>w)</t>
  </si>
  <si>
    <t>x)</t>
  </si>
  <si>
    <t>y)</t>
  </si>
  <si>
    <t>z)</t>
  </si>
  <si>
    <t>aa)</t>
  </si>
  <si>
    <t>ab)</t>
  </si>
  <si>
    <t>Psychological Services</t>
  </si>
  <si>
    <t>Clinical Social Worker Services</t>
  </si>
  <si>
    <t>Occupational Therapy Services</t>
  </si>
  <si>
    <t>Physiotherapy Services</t>
  </si>
  <si>
    <t>Massage Therapy Services</t>
  </si>
  <si>
    <t>Chiropractic Services</t>
  </si>
  <si>
    <t>Clinical Social Worker Assessment &amp; Report (est. 2 hours)</t>
  </si>
  <si>
    <t>Nursing Assessment &amp; Report (est. 2 hours)</t>
  </si>
  <si>
    <t>Firm price (not subject to escalation)</t>
  </si>
  <si>
    <t>Firm price per file review (not subject to escalation)</t>
  </si>
  <si>
    <t>Estimated number of transitioning Participants</t>
  </si>
  <si>
    <r>
      <t>2.2</t>
    </r>
    <r>
      <rPr>
        <sz val="7"/>
        <color theme="1"/>
        <rFont val="Arial"/>
        <family val="2"/>
      </rPr>
      <t xml:space="preserve">   </t>
    </r>
    <r>
      <rPr>
        <b/>
        <sz val="10"/>
        <color theme="1"/>
        <rFont val="Arial"/>
        <family val="2"/>
      </rPr>
      <t xml:space="preserve">Participant File Transition – </t>
    </r>
    <r>
      <rPr>
        <sz val="10"/>
        <color theme="1"/>
        <rFont val="Arial"/>
        <family val="2"/>
      </rPr>
      <t>The Contractor will be paid an all-inclusive firm price for each Participant transitioned as per section 5.0 of the SOW.</t>
    </r>
  </si>
  <si>
    <r>
      <t>1.1</t>
    </r>
    <r>
      <rPr>
        <sz val="7"/>
        <color theme="1"/>
        <rFont val="Arial"/>
        <family val="2"/>
      </rPr>
      <t xml:space="preserve">          </t>
    </r>
    <r>
      <rPr>
        <b/>
        <sz val="10"/>
        <color theme="1"/>
        <rFont val="Arial"/>
        <family val="2"/>
      </rPr>
      <t xml:space="preserve">Rehabilitation Service Specialist (RSS) – </t>
    </r>
    <r>
      <rPr>
        <sz val="10"/>
        <color theme="1"/>
        <rFont val="Arial"/>
        <family val="2"/>
      </rPr>
      <t>The Contractor will be paid a combination all-inclusive fixed fee per task and per hour rate for the scope of work associated with the RSS as described in Section 3.0 of the Statement of Work which includes activities associated with all phases of the Rehabilitation Service Delivery (Travel not included, refer to section 4.2). RSS will be expected to complete the following:</t>
    </r>
  </si>
  <si>
    <r>
      <t>2.0</t>
    </r>
    <r>
      <rPr>
        <b/>
        <sz val="7"/>
        <color theme="1"/>
        <rFont val="Arial"/>
        <family val="2"/>
      </rPr>
      <t xml:space="preserve">          </t>
    </r>
    <r>
      <rPr>
        <b/>
        <sz val="10"/>
        <color theme="1"/>
        <rFont val="Arial"/>
        <family val="2"/>
      </rPr>
      <t>Contract Implementation Period</t>
    </r>
  </si>
  <si>
    <r>
      <t>2.1</t>
    </r>
    <r>
      <rPr>
        <sz val="7"/>
        <color theme="1"/>
        <rFont val="Arial"/>
        <family val="2"/>
      </rPr>
      <t xml:space="preserve">          </t>
    </r>
    <r>
      <rPr>
        <b/>
        <sz val="10"/>
        <color theme="1"/>
        <rFont val="Arial"/>
        <family val="2"/>
      </rPr>
      <t xml:space="preserve">Contract Implementation  – </t>
    </r>
    <r>
      <rPr>
        <sz val="10"/>
        <color theme="1"/>
        <rFont val="Arial"/>
        <family val="2"/>
      </rPr>
      <t xml:space="preserve">The Contractor will be paid an all-inclusive firm price for implementation costs associated with the Implementation Period. All-inclusive price includes all resources, meetings and materials required for Implementation. Contractor is required to identify resources as per section 5.0 of the SOW. Milestone payments will be made based on the Contractor’s Implementation Plan during the Implementation Phase of the Contract subject to VAC’s acceptance of the work delivered. </t>
    </r>
  </si>
  <si>
    <t>Total - 1.0 Rehabilitation Services</t>
  </si>
  <si>
    <t>Total - 2.0 Contract Implementation Period</t>
  </si>
  <si>
    <r>
      <t>2.3</t>
    </r>
    <r>
      <rPr>
        <sz val="7"/>
        <color theme="1"/>
        <rFont val="Times New Roman"/>
        <family val="1"/>
      </rPr>
      <t xml:space="preserve">       </t>
    </r>
    <r>
      <rPr>
        <b/>
        <sz val="10"/>
        <color theme="1"/>
        <rFont val="Arial"/>
        <family val="2"/>
      </rPr>
      <t xml:space="preserve">Communication and Materials  – </t>
    </r>
    <r>
      <rPr>
        <sz val="10"/>
        <color theme="1"/>
        <rFont val="Arial"/>
        <family val="2"/>
      </rPr>
      <t>The Contractor will be paid an all-inclusive firm price for all communication development and materials as described in section 5.0 of the SOW, (Orientation, Participant Information Guide, Promotional). Payment will be made upon VAC’s acceptance of all communication materials.</t>
    </r>
  </si>
  <si>
    <r>
      <t>2.3.1</t>
    </r>
    <r>
      <rPr>
        <b/>
        <sz val="10"/>
        <color theme="1"/>
        <rFont val="Arial"/>
        <family val="2"/>
      </rPr>
      <t xml:space="preserve"> </t>
    </r>
    <r>
      <rPr>
        <sz val="10"/>
        <color theme="1"/>
        <rFont val="Arial"/>
        <family val="2"/>
      </rPr>
      <t>The Contractor will be paid an all-inclusive firm price for all orientation and training costs to deliver orientation sessions via webinar or virtual presentation to VAC personnel. VAC expects up to 15 two (2) hour sessions will be required. Payment will be made once all orientation and training sessions have been completed.</t>
    </r>
  </si>
  <si>
    <r>
      <t>2.4</t>
    </r>
    <r>
      <rPr>
        <b/>
        <sz val="10"/>
        <color theme="1"/>
        <rFont val="Arial"/>
        <family val="2"/>
      </rPr>
      <t xml:space="preserve"> </t>
    </r>
    <r>
      <rPr>
        <sz val="10"/>
        <color theme="1"/>
        <rFont val="Arial"/>
        <family val="2"/>
      </rPr>
      <t xml:space="preserve"> </t>
    </r>
    <r>
      <rPr>
        <b/>
        <sz val="10"/>
        <color theme="1"/>
        <rFont val="Arial"/>
        <family val="2"/>
      </rPr>
      <t xml:space="preserve">IT Design, Development and Testing </t>
    </r>
    <r>
      <rPr>
        <sz val="10"/>
        <color theme="1"/>
        <rFont val="Arial"/>
        <family val="2"/>
      </rPr>
      <t xml:space="preserve"> – The Contractor will be paid an all-inclusive firm price for the IT set-up and testing of all systems as described in section 8.0 of the SOW including but not limited to; testing strategy, plan development, timeline, system testing, integration testing, regression testing, stress/performance testing, functional testing, security testing, acceptance testing, the validation of electronic data loads (and manual file updates where these are necessary) and report generation. Payment will be made upon VAC’s acceptance and testing of the Contractors integrated system.</t>
    </r>
  </si>
  <si>
    <r>
      <rPr>
        <sz val="10"/>
        <color theme="1"/>
        <rFont val="Arial"/>
        <family val="2"/>
      </rPr>
      <t xml:space="preserve">3.1 </t>
    </r>
    <r>
      <rPr>
        <b/>
        <sz val="10"/>
        <color theme="1"/>
        <rFont val="Arial"/>
        <family val="2"/>
      </rPr>
      <t xml:space="preserve">Contract Operations </t>
    </r>
    <r>
      <rPr>
        <sz val="10"/>
        <color theme="1"/>
        <rFont val="Arial"/>
        <family val="2"/>
      </rPr>
      <t>– The Contractor will be paid an all-inclusive firm price for costs associated with the Operational Period of the Contract including all resources, meetings and materials required and excluding claims processing. Contractor is required to identify all resources for the Operational Period of the Contract. Payment will be on a monthly basis for 1/12 of the firm annual price.</t>
    </r>
  </si>
  <si>
    <r>
      <rPr>
        <sz val="10"/>
        <color theme="1"/>
        <rFont val="Arial"/>
        <family val="2"/>
      </rPr>
      <t xml:space="preserve">3.2 </t>
    </r>
    <r>
      <rPr>
        <b/>
        <sz val="10"/>
        <color theme="1"/>
        <rFont val="Arial"/>
        <family val="2"/>
      </rPr>
      <t xml:space="preserve">Claims Reimbursement Processing </t>
    </r>
    <r>
      <rPr>
        <sz val="10"/>
        <color theme="1"/>
        <rFont val="Arial"/>
        <family val="2"/>
      </rPr>
      <t>– The Contractor will be paid an all-inclusive firm hourly rate to perform all of the duties as described in section 7.5 of the SOW. The Year One (1) Firm Hourly Rate, includes all operating costs of maintaining a Claims Reimbursement Processing Unit for processing invoices submitted by Rehabilitation Service Providers and/or pass-through expenses incurred by Participants as described in section 7.0 of the SOW and this BOP. This includes the cost for processing claims within service standards and responding to VAC and Participant inquiries. Pass through expenses will be reimbursed at cost with no allowance for overhead or profit as per Annex A – Appendices, Appendix 1. Payments will be made on a monthly based on actual hours worked to process claims.</t>
    </r>
  </si>
  <si>
    <t>Total - 3.0 Contract Operations Period</t>
  </si>
  <si>
    <r>
      <t>3.0</t>
    </r>
    <r>
      <rPr>
        <b/>
        <sz val="7"/>
        <color theme="1"/>
        <rFont val="Arial"/>
        <family val="2"/>
      </rPr>
      <t xml:space="preserve">      </t>
    </r>
    <r>
      <rPr>
        <b/>
        <sz val="10"/>
        <color theme="1"/>
        <rFont val="Arial"/>
        <family val="2"/>
      </rPr>
      <t>Contract Operations Period</t>
    </r>
  </si>
  <si>
    <t>4.0     Travel Costs - All travel must have prior authorization from VAC</t>
  </si>
  <si>
    <r>
      <t>4.1</t>
    </r>
    <r>
      <rPr>
        <sz val="7"/>
        <color theme="1"/>
        <rFont val="Times New Roman"/>
        <family val="1"/>
      </rPr>
      <t xml:space="preserve">          </t>
    </r>
    <r>
      <rPr>
        <b/>
        <sz val="10"/>
        <color theme="1"/>
        <rFont val="Arial"/>
        <family val="2"/>
      </rPr>
      <t xml:space="preserve">Participant Travel – </t>
    </r>
    <r>
      <rPr>
        <sz val="10"/>
        <color theme="1"/>
        <rFont val="Arial"/>
        <family val="2"/>
      </rPr>
      <t>The Contractor will only be reimbursed for pre-authorized travel and living expenses for participants which have been reasonably and properly incurred. All travel must be pre-approved by the VAC Decision Maker as described in section 7.0 of the SOW. Payments will be made monthly based on eligible expenses incurred in the preceding month. The Contractor’s Claims Reimbursement Processing Unit will reimburse participants the cost of travel based on the type of travel incurred by the Participant. The travel rates paid to the Participant are predetermined depending on the type of travel incurred. The Contractor will be reimbursed actual costs incurred without any allowance for overhead or profit.</t>
    </r>
  </si>
  <si>
    <r>
      <t>4.2</t>
    </r>
    <r>
      <rPr>
        <sz val="7"/>
        <color theme="1"/>
        <rFont val="Times New Roman"/>
        <family val="1"/>
      </rPr>
      <t xml:space="preserve">         </t>
    </r>
    <r>
      <rPr>
        <b/>
        <sz val="10"/>
        <color theme="1"/>
        <rFont val="Arial"/>
        <family val="2"/>
      </rPr>
      <t xml:space="preserve">RSS Travel – </t>
    </r>
    <r>
      <rPr>
        <sz val="10"/>
        <color theme="1"/>
        <rFont val="Arial"/>
        <family val="2"/>
      </rPr>
      <t>The Contractor will be reimbursed for travel incurred in the performance of the Work, when exceeding a fifty (50 km) radius from the Contractor’s location. The Contractor will be reimbursed at cost, without any allowance for profit or administrative overhead, and only for the distance exceeding fifty (50 km), and in accordance with National Joint Council (NJC) Travel Directive and with the other provisions of the directive referring to “travelers”, rather than those referring to “employees” See section 7.0 of the SOW.</t>
    </r>
    <r>
      <rPr>
        <b/>
        <sz val="10"/>
        <color theme="1"/>
        <rFont val="Arial"/>
        <family val="2"/>
      </rPr>
      <t xml:space="preserve"> </t>
    </r>
    <r>
      <rPr>
        <sz val="10"/>
        <color theme="1"/>
        <rFont val="Arial"/>
        <family val="2"/>
      </rPr>
      <t>Payment will be made monthly based on eligible travel and living expenses incurred in the preceding month.</t>
    </r>
  </si>
  <si>
    <r>
      <t>4.3</t>
    </r>
    <r>
      <rPr>
        <sz val="7"/>
        <color theme="1"/>
        <rFont val="Times New Roman"/>
        <family val="1"/>
      </rPr>
      <t xml:space="preserve">          </t>
    </r>
    <r>
      <rPr>
        <b/>
        <sz val="10"/>
        <color theme="1"/>
        <rFont val="Arial"/>
        <family val="2"/>
      </rPr>
      <t xml:space="preserve">RSS Travel time and wait time – </t>
    </r>
    <r>
      <rPr>
        <sz val="10"/>
        <color theme="1"/>
        <rFont val="Arial"/>
        <family val="2"/>
      </rPr>
      <t>The Contractor will be compensated for time waiting and time incurred during travel for the RSS. Travel time is considered to be the time elapsed between when the Contractor’s representative left their residence or their office to reach the Participant’s location. Specific details of departure and return times are required for reimbursement. Wait time is considered to be the time the Contractor’s RSS waits to meet with third party service providers or missed in-person appointments with Participants.</t>
    </r>
  </si>
  <si>
    <t>5.0     Change Management and As &amp; When</t>
  </si>
  <si>
    <t>Project Manager</t>
  </si>
  <si>
    <t>Programmer</t>
  </si>
  <si>
    <r>
      <t>5.1</t>
    </r>
    <r>
      <rPr>
        <sz val="7"/>
        <color theme="1"/>
        <rFont val="Times New Roman"/>
        <family val="1"/>
      </rPr>
      <t xml:space="preserve">          </t>
    </r>
    <r>
      <rPr>
        <b/>
        <sz val="10"/>
        <color theme="1"/>
        <rFont val="Arial"/>
        <family val="2"/>
      </rPr>
      <t xml:space="preserve">Unanticipated Work and Change Requests – </t>
    </r>
    <r>
      <rPr>
        <sz val="10"/>
        <color theme="1"/>
        <rFont val="Arial"/>
        <family val="2"/>
      </rPr>
      <t>This component allows VAC to authorize and pay for unforeseen changes to rehabilitation service delivery resulting from changes in legislation, policy or any other requirements that are determined within the scope (as determined by the Contracting Authority) of this contract. These charges are to be billed as and when incurred. These are non-recurring charges and must be approved as part of the VAC/Contractor Change Management Process.  Any goods or services procured on behalf VAC, as part of the Change Management Process, will be paid at actual cost with no allowance for overhead or profit. Firm price per hour subject to escalation.</t>
    </r>
  </si>
  <si>
    <t>Hourly rate</t>
  </si>
  <si>
    <t xml:space="preserve">Estimated number of hours </t>
  </si>
  <si>
    <t>Estimated number of hours</t>
  </si>
  <si>
    <t>Business Analyst</t>
  </si>
  <si>
    <t>Total estimate of all resources</t>
  </si>
  <si>
    <t>Hourly Rate (subject to annual escalation)</t>
  </si>
  <si>
    <r>
      <t xml:space="preserve">5.2     </t>
    </r>
    <r>
      <rPr>
        <b/>
        <sz val="10"/>
        <color theme="1"/>
        <rFont val="Arial"/>
        <family val="2"/>
      </rPr>
      <t>Additional Firm Hourly Rates</t>
    </r>
    <r>
      <rPr>
        <sz val="10"/>
        <color theme="1"/>
        <rFont val="Arial"/>
        <family val="2"/>
      </rPr>
      <t xml:space="preserve"> - Firm hourly rates for items not listed above and are required for ‘as and when requested’ work to be performed, will be negotiated in accordance with the price breakdown. Canada reserves the right to apply Contract Cost Principles 1031-2 and the PWGSC departmental profit policy in effect at the time. The rates will only apply to the change request for which they were negotiated unless incorporated in the Contract through a formal Contract Amendment. </t>
    </r>
  </si>
  <si>
    <r>
      <t xml:space="preserve">6.0     </t>
    </r>
    <r>
      <rPr>
        <b/>
        <sz val="10"/>
        <color theme="1"/>
        <rFont val="Arial"/>
        <family val="2"/>
      </rPr>
      <t>Missed Appointments</t>
    </r>
    <r>
      <rPr>
        <sz val="10"/>
        <color theme="1"/>
        <rFont val="Arial"/>
        <family val="2"/>
      </rPr>
      <t xml:space="preserve"> - An appointment missed by a Participant will be paid at actual cost incurred without any allowance for overhead or profit.</t>
    </r>
  </si>
  <si>
    <r>
      <t xml:space="preserve">7.0     </t>
    </r>
    <r>
      <rPr>
        <b/>
        <sz val="10"/>
        <color theme="1"/>
        <rFont val="Arial"/>
        <family val="2"/>
      </rPr>
      <t>Other Direct Costs</t>
    </r>
    <r>
      <rPr>
        <sz val="10"/>
        <color theme="1"/>
        <rFont val="Arial"/>
        <family val="2"/>
      </rPr>
      <t xml:space="preserve"> - Other direct costs, reasonably and properly incurred as part of the work carried out under a Change Request, for example printing and mailing, will be reimbursed at actual cost with no allowance thereon for profit or overheads, provided the amount has been deemed appropriate and fair and reasonable by Canada and approved by the Contracting Authority.  All costs must be supported by receipts and/or documentation. </t>
    </r>
  </si>
  <si>
    <r>
      <t xml:space="preserve">8.0     </t>
    </r>
    <r>
      <rPr>
        <b/>
        <sz val="10"/>
        <color theme="1"/>
        <rFont val="Arial"/>
        <family val="2"/>
      </rPr>
      <t>Option for Additional Services</t>
    </r>
    <r>
      <rPr>
        <sz val="10"/>
        <color theme="1"/>
        <rFont val="Arial"/>
        <family val="2"/>
      </rPr>
      <t xml:space="preserve"> - Should Canada exercise its option to acquire services in support of the Rehabilitation Program, costs will be adjusted based on the information the Contractor submits as their price breakdown. Canada reserves the right to apply Contract Costs Principles 1031-2.</t>
    </r>
  </si>
  <si>
    <r>
      <t xml:space="preserve">9.0    </t>
    </r>
    <r>
      <rPr>
        <b/>
        <sz val="10"/>
        <color theme="1"/>
        <rFont val="Arial"/>
        <family val="2"/>
      </rPr>
      <t xml:space="preserve"> Right to Remove Services</t>
    </r>
    <r>
      <rPr>
        <sz val="10"/>
        <color theme="1"/>
        <rFont val="Arial"/>
        <family val="2"/>
      </rPr>
      <t xml:space="preserve"> - Canada will have the right to remove in part or in whole the services listed in Annex A – Statement of Work. In the event that Canada decides to exercise this right, the Contractor agrees to provide the remaining services in accordance with mutually agreeable terms. The Contractor agrees that, it will be paid in accordance with the applicable provisions set out in this Basis of Payment. Canada may exercise this right at any time, during the Contract Operational Phase, by sending a written notice to the Contractor. The right may only be exercised by the Contracting Authority, and will be evidenced, through a mutually agreeable Contract Amendment. </t>
    </r>
  </si>
  <si>
    <r>
      <t xml:space="preserve">11.0    </t>
    </r>
    <r>
      <rPr>
        <b/>
        <sz val="10"/>
        <color theme="1"/>
        <rFont val="Arial"/>
        <family val="2"/>
      </rPr>
      <t xml:space="preserve"> Contract Close Out Period</t>
    </r>
    <r>
      <rPr>
        <sz val="10"/>
        <color theme="1"/>
        <rFont val="Arial"/>
        <family val="2"/>
      </rPr>
      <t xml:space="preserve"> - Canada reserves the right to negotiate Contract Close Out costs. The Contractor will be paid an all-inclusive firm price for all other costs associated with Close Out phase as described in section 9.0 of the SOW. Payment will be made upon completion of all work and a seamless transition to a new service provider as per Section 9.0 of the SOW.</t>
    </r>
  </si>
  <si>
    <r>
      <t xml:space="preserve">12.0    </t>
    </r>
    <r>
      <rPr>
        <b/>
        <sz val="10"/>
        <color theme="1"/>
        <rFont val="Arial"/>
        <family val="2"/>
      </rPr>
      <t xml:space="preserve"> Annual Economic Price Adjustment (EPA)</t>
    </r>
    <r>
      <rPr>
        <sz val="10"/>
        <color theme="1"/>
        <rFont val="Arial"/>
        <family val="2"/>
      </rPr>
      <t xml:space="preserve"> - The firm rates will be adjusted annually on the first day of the contract start month, commencing in _______, by an amount established based on the percentage increase or decrease, nearest two decimal places, in the annual average index of the Consumer Price Index for Canada, All-Items (Not Seasonally Adjusted), published in Statistics Canada Catalogue no.62-001-X, Table 5, from the 12-month base period ending 15 months prior to the current contract start date, to the same 12-month period ending 3 months prior to the current contract start date. This will be calculated using the following formula:</t>
    </r>
  </si>
  <si>
    <t>Where:</t>
  </si>
  <si>
    <t>A = Average annual index for the 12 months ending 3 months prior to the current contract start date.</t>
  </si>
  <si>
    <t>B = Average annual index for the 12 months ending 15 months prior to the current contract start date.</t>
  </si>
  <si>
    <t>Example:</t>
  </si>
  <si>
    <t>Assuming a contract start date of February 1, then In the contract year commencing February 1, 2020, the firm rates in effect on January 31, 2020 would be increased by 2.40% based on the following assumptions:</t>
  </si>
  <si>
    <t xml:space="preserve">EPA = </t>
  </si>
  <si>
    <t>A = Average annual index for the 12 months ending in October, 2019 (3 months prior to the current contract start date) = 1445.3</t>
  </si>
  <si>
    <t>B = Sum of the monthly indices for the 12 months ending October 2018 (15 months prior to the current contract start date) = 1411.4</t>
  </si>
  <si>
    <t>((A/B) - 1) X 100</t>
  </si>
  <si>
    <t>((1445.3/1411.4)-1) X 100</t>
  </si>
  <si>
    <t xml:space="preserve">Consumer Price Index for Canada is published by Statistics Canada and can also be found on the Statistics Canada website at: </t>
  </si>
  <si>
    <t>https://www150.statcan.gc.ca/t1/tbl1/en/tv.action?pid=1810000401</t>
  </si>
  <si>
    <t xml:space="preserve">Discontinuation of Escalation Index: In an index set out in this Contract is discontinued, the parties agree to immediately negotiate in good faith a replacement index. </t>
  </si>
  <si>
    <t>Total of all costs</t>
  </si>
  <si>
    <t>Total - 5.0 Change Management and As &amp; When</t>
  </si>
  <si>
    <t>EPA =</t>
  </si>
  <si>
    <t xml:space="preserve">The Contractor will be paid for costs reasonably and properly incurred in the performance of the Work, as detailed below.  Applicable taxes are extra. All fixed fees and hourly rates will be subject to escalation. The Contractor must ensure the delivery of Rehabilitation Services is conducted per the Veterans Well-being Regulations Principles and Factors, and guarantee a sufficient Rehabilitation Service Specialist (RSS) to Participant ratio based on the complexity of Medical, Psycho-social and Vocational Rehabilitation service (Rehabilitation Program) needs. </t>
  </si>
  <si>
    <t>Acupuncture Assessment &amp; Report (est. 1 hour*)</t>
  </si>
  <si>
    <t>Canada retains an irrevocable option to revisit the scope of services as defined within the SOW. Due to the complexity of this Contract, following the initial year of the Operational Period, Canada may commence negotiations to determine a cost per claim processing rate. The cost per claim processing rate will be based on analysis of the data collected with regard to the time required to process claims, on the hourly rate provided by the Contractor. The Contractor will be advised three (3) months in advance of implementing such changes. There will be no cost incurred, nor any contractual commitment to establish the new pricing methodology.</t>
  </si>
  <si>
    <t>Total - 4.0 Travel Costs</t>
  </si>
  <si>
    <t>Administrative Staff</t>
  </si>
  <si>
    <r>
      <t xml:space="preserve">10.0    </t>
    </r>
    <r>
      <rPr>
        <b/>
        <sz val="10"/>
        <color theme="1"/>
        <rFont val="Arial"/>
        <family val="2"/>
      </rPr>
      <t xml:space="preserve"> Performance Incentives and Credits</t>
    </r>
    <r>
      <rPr>
        <sz val="10"/>
        <color theme="1"/>
        <rFont val="Arial"/>
        <family val="2"/>
      </rPr>
      <t xml:space="preserve"> - Appendix 1 to this BOP outlines the performance incentives and credits that Canada will apply based on specific articles within the SOW. The detailed process to track and calculate performance incentives and credits will be developed collaboratively during the Implementation Phase of the Contract. Performance incentives are designed to ensure VAC and it’s Participants are receiving timely, quality assured services and to encourage the Contractor to deliver those services to exceed the standards outlined in the SOW.</t>
    </r>
  </si>
  <si>
    <t>IT/Systems Manager</t>
  </si>
  <si>
    <t>IT Security Specialist</t>
  </si>
  <si>
    <r>
      <rPr>
        <b/>
        <sz val="9"/>
        <color theme="1"/>
        <rFont val="Arial"/>
        <family val="2"/>
      </rPr>
      <t>1.3</t>
    </r>
    <r>
      <rPr>
        <sz val="9"/>
        <color theme="1"/>
        <rFont val="Arial"/>
        <family val="2"/>
      </rPr>
      <t xml:space="preserve">          </t>
    </r>
    <r>
      <rPr>
        <b/>
        <sz val="9"/>
        <color theme="1"/>
        <rFont val="Arial"/>
        <family val="2"/>
      </rPr>
      <t xml:space="preserve">Rehabilitation Service Professionals (RSP) Services and Intervention - </t>
    </r>
    <r>
      <rPr>
        <sz val="9"/>
        <color theme="1"/>
        <rFont val="Arial"/>
        <family val="2"/>
      </rPr>
      <t>The following represents approximately seventy (70) percent of “Services” performed under this contract. The other thirty (30) percent will be paid as per VAC Benefit Grids.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</si>
</sst>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1"/>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9"/>
      <color theme="1"/>
      <name val="Arial"/>
      <family val="2"/>
    </font>
    <font>
      <b/>
      <sz val="9"/>
      <color theme="1"/>
      <name val="Arial"/>
      <family val="2"/>
    </font>
    <font>
      <i/>
      <sz val="9"/>
      <color theme="1"/>
      <name val="Arial"/>
      <family val="2"/>
    </font>
    <font>
      <b/>
      <u/>
      <sz val="10"/>
      <color theme="1"/>
      <name val="Arial"/>
      <family val="2"/>
    </font>
    <font>
      <sz val="11"/>
      <color theme="1"/>
      <name val="Arial"/>
      <family val="2"/>
    </font>
    <font>
      <i/>
      <sz val="10"/>
      <color theme="1"/>
      <name val="Arial"/>
      <family val="2"/>
    </font>
    <font>
      <sz val="10"/>
      <name val="Arial"/>
      <family val="2"/>
    </font>
    <font>
      <sz val="7"/>
      <color theme="1"/>
      <name val="Arial"/>
      <family val="2"/>
    </font>
    <font>
      <b/>
      <sz val="7"/>
      <color theme="1"/>
      <name val="Arial"/>
      <family val="2"/>
    </font>
    <font>
      <sz val="10"/>
      <color rgb="FFFF000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66">
    <xf numFmtId="0" fontId="0" fillId="0" borderId="0" xfId="0"/>
    <xf numFmtId="0" fontId="2" fillId="0" borderId="5" xfId="0" applyFont="1" applyBorder="1" applyAlignment="1">
      <alignment vertical="center" wrapText="1"/>
    </xf>
    <xf numFmtId="1" fontId="5" fillId="0" borderId="22" xfId="0" applyNumberFormat="1" applyFont="1" applyBorder="1" applyAlignment="1">
      <alignment horizontal="center" vertical="center" wrapText="1"/>
    </xf>
    <xf numFmtId="44" fontId="5" fillId="0" borderId="25" xfId="1" applyFont="1" applyBorder="1" applyAlignment="1">
      <alignment horizontal="left" vertical="center" wrapText="1"/>
    </xf>
    <xf numFmtId="1" fontId="5" fillId="0" borderId="30" xfId="0" applyNumberFormat="1" applyFont="1" applyBorder="1" applyAlignment="1">
      <alignment horizontal="center" vertical="center" wrapText="1"/>
    </xf>
    <xf numFmtId="0" fontId="5" fillId="0" borderId="0" xfId="0" applyFont="1"/>
    <xf numFmtId="3" fontId="5" fillId="0" borderId="34" xfId="0" applyNumberFormat="1" applyFont="1" applyBorder="1" applyAlignment="1">
      <alignment horizontal="center" vertical="center" wrapText="1"/>
    </xf>
    <xf numFmtId="3" fontId="5" fillId="0" borderId="35" xfId="0" applyNumberFormat="1" applyFont="1" applyBorder="1" applyAlignment="1">
      <alignment horizontal="center" vertical="center" wrapText="1"/>
    </xf>
    <xf numFmtId="3" fontId="5" fillId="0" borderId="40" xfId="0" applyNumberFormat="1" applyFont="1" applyBorder="1" applyAlignment="1">
      <alignment horizontal="center" vertical="center" wrapText="1"/>
    </xf>
    <xf numFmtId="44" fontId="5" fillId="0" borderId="27" xfId="1" applyNumberFormat="1" applyFont="1" applyBorder="1" applyAlignment="1">
      <alignment horizontal="left" vertical="center" wrapText="1"/>
    </xf>
    <xf numFmtId="44" fontId="5" fillId="0" borderId="27" xfId="1"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0" fontId="5" fillId="2" borderId="0" xfId="0" applyFont="1" applyFill="1"/>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9" fontId="10" fillId="0" borderId="19" xfId="0" applyNumberFormat="1" applyFont="1" applyBorder="1" applyAlignment="1">
      <alignment horizontal="center"/>
    </xf>
    <xf numFmtId="9" fontId="10" fillId="0" borderId="20" xfId="0" applyNumberFormat="1" applyFont="1" applyBorder="1" applyAlignment="1">
      <alignment horizontal="center"/>
    </xf>
    <xf numFmtId="3" fontId="2" fillId="0" borderId="21" xfId="0" applyNumberFormat="1" applyFont="1" applyBorder="1" applyAlignment="1">
      <alignment horizontal="center" vertical="center" wrapText="1"/>
    </xf>
    <xf numFmtId="1" fontId="2" fillId="0" borderId="22"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44" fontId="2" fillId="0" borderId="25" xfId="1" applyFont="1" applyBorder="1" applyAlignment="1">
      <alignment horizontal="left" vertical="center" wrapText="1"/>
    </xf>
    <xf numFmtId="3" fontId="2" fillId="0" borderId="26" xfId="0" applyNumberFormat="1" applyFont="1" applyBorder="1" applyAlignment="1">
      <alignment horizontal="center" vertical="center" wrapText="1"/>
    </xf>
    <xf numFmtId="44" fontId="2" fillId="0" borderId="27" xfId="0" applyNumberFormat="1" applyFont="1" applyBorder="1" applyAlignment="1">
      <alignment horizontal="left" vertical="center" wrapText="1"/>
    </xf>
    <xf numFmtId="3" fontId="2" fillId="0" borderId="28" xfId="0" applyNumberFormat="1" applyFont="1" applyBorder="1" applyAlignment="1">
      <alignment horizontal="center" vertical="center" wrapText="1"/>
    </xf>
    <xf numFmtId="3" fontId="2" fillId="0" borderId="29"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1" fontId="2" fillId="0" borderId="21"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28" xfId="0"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2" fillId="0" borderId="0" xfId="0" applyFont="1"/>
    <xf numFmtId="0" fontId="2" fillId="2" borderId="46" xfId="0" applyFont="1" applyFill="1" applyBorder="1"/>
    <xf numFmtId="0" fontId="9" fillId="0" borderId="0" xfId="0" applyFont="1"/>
    <xf numFmtId="0" fontId="2" fillId="2" borderId="0" xfId="0" applyFont="1" applyFill="1" applyBorder="1" applyAlignment="1">
      <alignment vertical="center" wrapText="1"/>
    </xf>
    <xf numFmtId="44" fontId="5" fillId="0" borderId="44" xfId="1" applyFont="1" applyBorder="1" applyAlignment="1">
      <alignment horizontal="left" vertical="center" wrapText="1"/>
    </xf>
    <xf numFmtId="0" fontId="9" fillId="2" borderId="39" xfId="0" applyFont="1" applyFill="1" applyBorder="1"/>
    <xf numFmtId="0" fontId="9" fillId="2" borderId="0" xfId="0" applyFont="1" applyFill="1" applyBorder="1"/>
    <xf numFmtId="0" fontId="9" fillId="0" borderId="39" xfId="0" applyFont="1" applyBorder="1"/>
    <xf numFmtId="0" fontId="9" fillId="2" borderId="0" xfId="0" applyFont="1" applyFill="1" applyBorder="1" applyAlignment="1">
      <alignment vertical="top" wrapText="1"/>
    </xf>
    <xf numFmtId="0" fontId="9" fillId="0" borderId="0" xfId="0" applyFont="1" applyBorder="1"/>
    <xf numFmtId="0" fontId="6" fillId="2" borderId="11"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horizontal="center"/>
    </xf>
    <xf numFmtId="44" fontId="2" fillId="0" borderId="9" xfId="0" applyNumberFormat="1" applyFont="1" applyBorder="1" applyAlignment="1">
      <alignment vertical="center" wrapText="1"/>
    </xf>
    <xf numFmtId="44" fontId="2" fillId="0" borderId="42" xfId="1" applyFont="1" applyBorder="1" applyAlignment="1">
      <alignment horizontal="left" vertical="center" wrapText="1"/>
    </xf>
    <xf numFmtId="0" fontId="2" fillId="0" borderId="43" xfId="0" applyFont="1" applyBorder="1" applyAlignment="1">
      <alignment horizontal="center"/>
    </xf>
    <xf numFmtId="0" fontId="2" fillId="2" borderId="0" xfId="0" applyFont="1" applyFill="1" applyBorder="1"/>
    <xf numFmtId="0" fontId="2" fillId="2" borderId="39" xfId="0" applyFont="1" applyFill="1" applyBorder="1"/>
    <xf numFmtId="0" fontId="4" fillId="2" borderId="39" xfId="0" applyFont="1" applyFill="1" applyBorder="1"/>
    <xf numFmtId="0" fontId="2" fillId="2" borderId="0" xfId="0" applyFont="1" applyFill="1" applyBorder="1" applyAlignment="1">
      <alignment vertical="center"/>
    </xf>
    <xf numFmtId="0" fontId="9" fillId="2" borderId="32" xfId="0" applyFont="1" applyFill="1" applyBorder="1"/>
    <xf numFmtId="0" fontId="2" fillId="2" borderId="33" xfId="0" applyFont="1" applyFill="1" applyBorder="1"/>
    <xf numFmtId="0" fontId="2" fillId="2" borderId="47" xfId="0" applyFont="1" applyFill="1" applyBorder="1"/>
    <xf numFmtId="0" fontId="2" fillId="2" borderId="48" xfId="0" applyFont="1" applyFill="1" applyBorder="1"/>
    <xf numFmtId="0" fontId="2" fillId="2" borderId="49" xfId="0" applyFont="1"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6" xfId="0" applyFont="1" applyFill="1" applyBorder="1" applyAlignment="1">
      <alignment vertical="center"/>
    </xf>
    <xf numFmtId="10" fontId="4" fillId="2" borderId="48" xfId="2" applyNumberFormat="1" applyFont="1" applyFill="1" applyBorder="1" applyAlignment="1">
      <alignment horizontal="center"/>
    </xf>
    <xf numFmtId="0" fontId="9" fillId="2" borderId="48" xfId="0" applyFont="1" applyFill="1" applyBorder="1"/>
    <xf numFmtId="0" fontId="15" fillId="2" borderId="0" xfId="3" applyFill="1" applyBorder="1" applyAlignment="1">
      <alignment vertical="center"/>
    </xf>
    <xf numFmtId="0" fontId="9" fillId="2" borderId="0" xfId="0" applyFont="1" applyFill="1" applyBorder="1" applyAlignment="1">
      <alignment vertical="center"/>
    </xf>
    <xf numFmtId="0" fontId="2" fillId="2" borderId="8" xfId="0" applyFont="1" applyFill="1" applyBorder="1" applyAlignment="1">
      <alignment vertical="center"/>
    </xf>
    <xf numFmtId="0" fontId="6" fillId="2" borderId="10" xfId="0" applyFont="1" applyFill="1" applyBorder="1" applyAlignment="1">
      <alignment horizontal="right" vertical="center" wrapText="1"/>
    </xf>
    <xf numFmtId="44" fontId="2" fillId="2" borderId="5" xfId="0" applyNumberFormat="1" applyFont="1" applyFill="1" applyBorder="1" applyAlignment="1">
      <alignment vertical="center" wrapText="1"/>
    </xf>
    <xf numFmtId="0" fontId="2" fillId="2" borderId="39" xfId="0" applyFont="1" applyFill="1" applyBorder="1" applyAlignment="1">
      <alignment vertical="center" wrapText="1"/>
    </xf>
    <xf numFmtId="0" fontId="2" fillId="2" borderId="39" xfId="0" applyFont="1" applyFill="1" applyBorder="1" applyAlignment="1">
      <alignment horizontal="right" vertical="center" wrapText="1"/>
    </xf>
    <xf numFmtId="44" fontId="2" fillId="2" borderId="46" xfId="1" applyFont="1" applyFill="1" applyBorder="1" applyAlignment="1">
      <alignment horizontal="center" vertical="center"/>
    </xf>
    <xf numFmtId="0" fontId="0" fillId="2" borderId="39" xfId="0" applyFill="1" applyBorder="1" applyAlignment="1">
      <alignment vertical="top" wrapText="1"/>
    </xf>
    <xf numFmtId="44" fontId="4" fillId="4" borderId="9" xfId="0" applyNumberFormat="1" applyFont="1" applyFill="1" applyBorder="1" applyAlignment="1">
      <alignment vertical="center" wrapText="1"/>
    </xf>
    <xf numFmtId="44" fontId="2" fillId="3" borderId="9" xfId="0" applyNumberFormat="1" applyFont="1" applyFill="1" applyBorder="1" applyAlignment="1">
      <alignmen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61" xfId="0" applyFont="1" applyBorder="1" applyAlignment="1">
      <alignment horizontal="center"/>
    </xf>
    <xf numFmtId="44" fontId="2" fillId="0" borderId="22" xfId="1" applyFont="1" applyBorder="1" applyAlignment="1"/>
    <xf numFmtId="0" fontId="2" fillId="0" borderId="62" xfId="0" applyFont="1" applyBorder="1" applyAlignment="1">
      <alignment horizontal="center"/>
    </xf>
    <xf numFmtId="0" fontId="2" fillId="0" borderId="61" xfId="0" applyFont="1" applyFill="1" applyBorder="1" applyAlignment="1">
      <alignment horizontal="center"/>
    </xf>
    <xf numFmtId="44" fontId="2" fillId="0" borderId="41" xfId="0" applyNumberFormat="1" applyFont="1" applyBorder="1" applyAlignment="1">
      <alignment vertical="center"/>
    </xf>
    <xf numFmtId="44" fontId="2" fillId="0" borderId="44" xfId="1" applyFont="1" applyBorder="1" applyAlignment="1">
      <alignment horizontal="left" vertical="center" wrapText="1"/>
    </xf>
    <xf numFmtId="44" fontId="2" fillId="0" borderId="63" xfId="0" applyNumberFormat="1" applyFont="1" applyBorder="1" applyAlignment="1">
      <alignment horizontal="left" vertical="center" wrapText="1"/>
    </xf>
    <xf numFmtId="0" fontId="4" fillId="0" borderId="23" xfId="0" applyFont="1" applyBorder="1" applyAlignment="1">
      <alignment horizontal="center" vertical="center" wrapText="1"/>
    </xf>
    <xf numFmtId="9" fontId="2" fillId="0" borderId="54" xfId="0" applyNumberFormat="1" applyFont="1" applyBorder="1" applyAlignment="1">
      <alignment horizontal="center"/>
    </xf>
    <xf numFmtId="44" fontId="2" fillId="0" borderId="41" xfId="0" applyNumberFormat="1" applyFont="1" applyBorder="1" applyAlignment="1">
      <alignment horizontal="left" vertical="center" wrapText="1"/>
    </xf>
    <xf numFmtId="44" fontId="5" fillId="0" borderId="63" xfId="1" applyFont="1" applyBorder="1" applyAlignment="1">
      <alignment horizontal="left" vertical="center" wrapText="1"/>
    </xf>
    <xf numFmtId="164" fontId="2" fillId="0" borderId="54" xfId="0" applyNumberFormat="1" applyFont="1" applyBorder="1" applyAlignment="1">
      <alignment horizontal="center"/>
    </xf>
    <xf numFmtId="44" fontId="2" fillId="0" borderId="41" xfId="0" applyNumberFormat="1" applyFont="1" applyBorder="1" applyAlignment="1">
      <alignment vertical="center" wrapText="1"/>
    </xf>
    <xf numFmtId="44" fontId="4" fillId="4" borderId="41" xfId="0" applyNumberFormat="1" applyFont="1" applyFill="1" applyBorder="1" applyAlignment="1">
      <alignment vertical="center" wrapText="1"/>
    </xf>
    <xf numFmtId="44" fontId="2" fillId="0" borderId="41" xfId="1" applyFont="1" applyBorder="1" applyAlignment="1">
      <alignment vertical="center"/>
    </xf>
    <xf numFmtId="44" fontId="2" fillId="0" borderId="30" xfId="1" applyFont="1" applyBorder="1" applyAlignment="1">
      <alignment horizontal="left" vertical="center" wrapText="1"/>
    </xf>
    <xf numFmtId="0" fontId="2" fillId="0" borderId="56" xfId="0" applyFont="1" applyBorder="1" applyAlignment="1">
      <alignment horizontal="center"/>
    </xf>
    <xf numFmtId="44" fontId="2" fillId="0" borderId="5" xfId="1" applyFont="1" applyBorder="1" applyAlignment="1">
      <alignment vertical="center"/>
    </xf>
    <xf numFmtId="44" fontId="2" fillId="0" borderId="22" xfId="1" applyFont="1" applyBorder="1" applyAlignment="1">
      <alignment horizontal="left" vertical="center" wrapText="1"/>
    </xf>
    <xf numFmtId="44" fontId="2" fillId="0" borderId="22" xfId="1" applyFont="1" applyFill="1" applyBorder="1" applyAlignment="1">
      <alignment horizontal="left" vertical="center" wrapText="1"/>
    </xf>
    <xf numFmtId="0" fontId="2" fillId="0" borderId="1" xfId="0" applyFont="1" applyBorder="1" applyAlignment="1">
      <alignment horizontal="center" vertical="center"/>
    </xf>
    <xf numFmtId="0" fontId="2" fillId="0" borderId="39" xfId="0" applyFont="1" applyBorder="1" applyAlignment="1">
      <alignment horizontal="center" vertical="center"/>
    </xf>
    <xf numFmtId="44" fontId="2" fillId="0" borderId="42" xfId="1" applyFont="1" applyBorder="1" applyAlignment="1">
      <alignment horizontal="center" vertical="center"/>
    </xf>
    <xf numFmtId="44" fontId="2" fillId="0" borderId="43" xfId="1" applyFont="1" applyBorder="1" applyAlignment="1">
      <alignment horizontal="center" vertical="center"/>
    </xf>
    <xf numFmtId="44" fontId="2" fillId="0" borderId="57" xfId="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44" fontId="2" fillId="0" borderId="60" xfId="0" applyNumberFormat="1"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5" fillId="2" borderId="5" xfId="0" applyFont="1" applyFill="1" applyBorder="1" applyAlignment="1">
      <alignment horizontal="left"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5" fillId="0" borderId="8"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2" borderId="8"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0" borderId="8" xfId="0" applyFont="1" applyBorder="1" applyAlignment="1">
      <alignment horizontal="left" vertical="center" wrapText="1"/>
    </xf>
    <xf numFmtId="0" fontId="2" fillId="0" borderId="32" xfId="0" applyFont="1" applyBorder="1" applyAlignment="1">
      <alignment horizontal="left"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39" xfId="0" applyFont="1" applyFill="1" applyBorder="1" applyAlignment="1">
      <alignment horizontal="left" wrapText="1"/>
    </xf>
    <xf numFmtId="0" fontId="2" fillId="2" borderId="0" xfId="0" applyFont="1" applyFill="1" applyBorder="1" applyAlignment="1">
      <alignment horizontal="left" wrapText="1"/>
    </xf>
    <xf numFmtId="0" fontId="2" fillId="2" borderId="46" xfId="0" applyFont="1" applyFill="1" applyBorder="1" applyAlignment="1">
      <alignment horizontal="left" wrapText="1"/>
    </xf>
    <xf numFmtId="0" fontId="2" fillId="0" borderId="3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5" xfId="0" applyFont="1" applyBorder="1" applyAlignment="1">
      <alignment horizontal="center" vertical="center" wrapText="1"/>
    </xf>
    <xf numFmtId="0" fontId="6" fillId="4" borderId="10" xfId="0" applyFont="1" applyFill="1" applyBorder="1" applyAlignment="1">
      <alignment horizontal="right" vertical="center" wrapText="1"/>
    </xf>
    <xf numFmtId="0" fontId="6" fillId="4" borderId="11" xfId="0" applyFont="1" applyFill="1" applyBorder="1" applyAlignment="1">
      <alignment horizontal="righ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3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2" xfId="0" applyFont="1" applyBorder="1" applyAlignment="1">
      <alignment horizontal="right" vertical="center" wrapText="1"/>
    </xf>
    <xf numFmtId="44" fontId="2" fillId="0" borderId="3" xfId="1" applyFont="1" applyBorder="1" applyAlignment="1">
      <alignment horizontal="center" vertical="center"/>
    </xf>
    <xf numFmtId="44" fontId="2" fillId="0" borderId="33" xfId="1" applyFont="1" applyBorder="1" applyAlignment="1">
      <alignment horizontal="center" vertical="center"/>
    </xf>
    <xf numFmtId="0" fontId="2" fillId="0" borderId="12" xfId="0" applyFont="1" applyBorder="1" applyAlignment="1">
      <alignment horizontal="right" vertical="center" wrapText="1"/>
    </xf>
    <xf numFmtId="0" fontId="2" fillId="0" borderId="50" xfId="0" applyFont="1" applyBorder="1" applyAlignment="1">
      <alignment horizontal="right" vertical="center" wrapText="1"/>
    </xf>
    <xf numFmtId="0" fontId="2" fillId="0" borderId="8" xfId="0" applyFont="1" applyBorder="1" applyAlignment="1">
      <alignment horizontal="right" vertical="center" wrapText="1"/>
    </xf>
    <xf numFmtId="0" fontId="2" fillId="0" borderId="32" xfId="0" applyFont="1" applyBorder="1" applyAlignment="1">
      <alignment horizontal="right" vertical="center" wrapText="1"/>
    </xf>
    <xf numFmtId="0" fontId="9" fillId="0" borderId="10" xfId="0" applyFont="1" applyBorder="1" applyAlignment="1">
      <alignment horizontal="center"/>
    </xf>
    <xf numFmtId="0" fontId="9" fillId="0" borderId="11" xfId="0" applyFont="1" applyBorder="1" applyAlignment="1">
      <alignment horizontal="center"/>
    </xf>
    <xf numFmtId="0" fontId="9" fillId="0" borderId="5" xfId="0" applyFont="1" applyBorder="1" applyAlignment="1">
      <alignment horizontal="center"/>
    </xf>
    <xf numFmtId="0" fontId="2" fillId="0" borderId="3"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57" xfId="0" applyFont="1" applyBorder="1" applyAlignment="1">
      <alignment horizontal="left" vertical="center" wrapText="1"/>
    </xf>
    <xf numFmtId="0" fontId="11" fillId="0" borderId="12" xfId="0" applyFont="1" applyFill="1" applyBorder="1" applyAlignment="1">
      <alignment horizontal="right" vertical="center" wrapText="1"/>
    </xf>
    <xf numFmtId="0" fontId="11" fillId="0" borderId="50" xfId="0" applyFont="1" applyFill="1" applyBorder="1" applyAlignment="1">
      <alignment horizontal="right" vertical="center" wrapText="1"/>
    </xf>
    <xf numFmtId="44" fontId="2" fillId="0" borderId="60" xfId="1" applyFont="1" applyFill="1" applyBorder="1" applyAlignment="1">
      <alignment horizontal="center" vertical="center"/>
    </xf>
    <xf numFmtId="44" fontId="2" fillId="0" borderId="54" xfId="1" applyFont="1" applyFill="1" applyBorder="1" applyAlignment="1">
      <alignment horizontal="center" vertical="center"/>
    </xf>
    <xf numFmtId="0" fontId="2" fillId="0" borderId="8" xfId="0" applyFont="1" applyFill="1" applyBorder="1" applyAlignment="1">
      <alignment horizontal="right" vertical="center" wrapText="1"/>
    </xf>
    <xf numFmtId="0" fontId="2" fillId="0" borderId="32" xfId="0" applyFont="1" applyFill="1" applyBorder="1" applyAlignment="1">
      <alignment horizontal="right" vertical="center" wrapText="1"/>
    </xf>
    <xf numFmtId="0" fontId="4" fillId="0" borderId="12" xfId="0" applyFont="1" applyBorder="1" applyAlignment="1">
      <alignment horizontal="left" vertical="center"/>
    </xf>
    <xf numFmtId="0" fontId="4" fillId="0" borderId="50" xfId="0" applyFont="1" applyBorder="1" applyAlignment="1">
      <alignment horizontal="left" vertical="center"/>
    </xf>
    <xf numFmtId="0" fontId="4" fillId="0" borderId="42" xfId="0" applyFont="1" applyBorder="1" applyAlignment="1">
      <alignment horizontal="left" vertical="center"/>
    </xf>
    <xf numFmtId="0" fontId="2" fillId="0" borderId="13" xfId="0" applyFont="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11" fillId="0" borderId="12" xfId="0" applyFont="1" applyBorder="1" applyAlignment="1">
      <alignment horizontal="right" vertical="center" wrapText="1"/>
    </xf>
    <xf numFmtId="0" fontId="11" fillId="0" borderId="50" xfId="0" applyFont="1" applyBorder="1" applyAlignment="1">
      <alignment horizontal="right" vertical="center" wrapText="1"/>
    </xf>
    <xf numFmtId="44" fontId="2" fillId="0" borderId="60" xfId="1" applyFont="1" applyBorder="1" applyAlignment="1">
      <alignment horizontal="center" vertical="center"/>
    </xf>
    <xf numFmtId="44" fontId="2" fillId="0" borderId="54" xfId="1" applyFont="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3" xfId="0" applyFont="1" applyBorder="1" applyAlignment="1">
      <alignment horizontal="left" vertical="center" wrapText="1"/>
    </xf>
    <xf numFmtId="0" fontId="2" fillId="0" borderId="42" xfId="0" applyFont="1" applyBorder="1" applyAlignment="1">
      <alignment horizontal="right" vertical="center" wrapText="1"/>
    </xf>
    <xf numFmtId="44" fontId="2" fillId="0" borderId="46" xfId="0" applyNumberFormat="1" applyFont="1" applyBorder="1" applyAlignment="1">
      <alignment vertical="center" wrapText="1"/>
    </xf>
    <xf numFmtId="0" fontId="2" fillId="0" borderId="33" xfId="0" applyFont="1" applyBorder="1" applyAlignment="1">
      <alignment vertical="center" wrapText="1"/>
    </xf>
    <xf numFmtId="0" fontId="6" fillId="0" borderId="5" xfId="0" applyFont="1" applyBorder="1" applyAlignment="1">
      <alignment horizontal="right" vertical="center" wrapText="1"/>
    </xf>
    <xf numFmtId="0" fontId="2" fillId="2" borderId="58" xfId="0" applyFont="1" applyFill="1" applyBorder="1" applyAlignment="1">
      <alignment vertical="center"/>
    </xf>
    <xf numFmtId="0" fontId="2" fillId="2" borderId="59" xfId="0" applyFont="1" applyFill="1" applyBorder="1" applyAlignment="1">
      <alignment vertical="center"/>
    </xf>
    <xf numFmtId="0" fontId="6" fillId="3" borderId="10" xfId="0" applyFont="1" applyFill="1" applyBorder="1" applyAlignment="1">
      <alignment horizontal="right" vertical="center" wrapText="1"/>
    </xf>
    <xf numFmtId="0" fontId="6" fillId="3" borderId="11"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2" fillId="2" borderId="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39" xfId="0" applyFont="1" applyBorder="1" applyAlignment="1">
      <alignment horizontal="left" vertical="center" wrapText="1"/>
    </xf>
    <xf numFmtId="0" fontId="11" fillId="0" borderId="0" xfId="0" applyFont="1" applyBorder="1" applyAlignment="1">
      <alignment horizontal="left" vertical="center" wrapText="1"/>
    </xf>
    <xf numFmtId="0" fontId="11" fillId="0" borderId="46" xfId="0" applyFont="1" applyBorder="1" applyAlignment="1">
      <alignment horizontal="left" vertical="center" wrapText="1"/>
    </xf>
    <xf numFmtId="0" fontId="2" fillId="2" borderId="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9" fillId="0" borderId="0" xfId="0" applyFont="1" applyAlignment="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8"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150.statcan.gc.ca/t1/tbl1/en/tv.action?pid=18100004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0"/>
  <sheetViews>
    <sheetView tabSelected="1" topLeftCell="A174" zoomScaleNormal="100" workbookViewId="0">
      <selection activeCell="R118" sqref="R118"/>
    </sheetView>
  </sheetViews>
  <sheetFormatPr defaultRowHeight="14.25" x14ac:dyDescent="0.2"/>
  <cols>
    <col min="1" max="1" width="9.140625" style="36"/>
    <col min="2" max="2" width="34.140625" style="36" customWidth="1"/>
    <col min="3" max="3" width="19.42578125" style="36" customWidth="1"/>
    <col min="4" max="4" width="12" style="36" customWidth="1"/>
    <col min="5" max="5" width="12.5703125" style="36" customWidth="1"/>
    <col min="6" max="14" width="12" style="36" customWidth="1"/>
    <col min="15" max="15" width="15.7109375" style="34" customWidth="1"/>
    <col min="16" max="16384" width="9.140625" style="36"/>
  </cols>
  <sheetData>
    <row r="1" spans="1:15" ht="24" customHeight="1" x14ac:dyDescent="0.2">
      <c r="A1" s="170" t="s">
        <v>61</v>
      </c>
      <c r="B1" s="171"/>
      <c r="C1" s="171"/>
      <c r="D1" s="171"/>
      <c r="E1" s="171"/>
      <c r="F1" s="171"/>
      <c r="G1" s="171"/>
      <c r="H1" s="171"/>
      <c r="I1" s="171"/>
      <c r="J1" s="171"/>
      <c r="K1" s="171"/>
      <c r="L1" s="171"/>
      <c r="M1" s="171"/>
      <c r="N1" s="171"/>
      <c r="O1" s="172"/>
    </row>
    <row r="2" spans="1:15" ht="45.75" customHeight="1" thickBot="1" x14ac:dyDescent="0.25">
      <c r="A2" s="254" t="s">
        <v>149</v>
      </c>
      <c r="B2" s="255"/>
      <c r="C2" s="255"/>
      <c r="D2" s="255"/>
      <c r="E2" s="255"/>
      <c r="F2" s="255"/>
      <c r="G2" s="255"/>
      <c r="H2" s="255"/>
      <c r="I2" s="255"/>
      <c r="J2" s="255"/>
      <c r="K2" s="255"/>
      <c r="L2" s="255"/>
      <c r="M2" s="255"/>
      <c r="N2" s="255"/>
      <c r="O2" s="256"/>
    </row>
    <row r="3" spans="1:15" ht="32.1" customHeight="1" x14ac:dyDescent="0.2">
      <c r="A3" s="167" t="s">
        <v>62</v>
      </c>
      <c r="B3" s="168"/>
      <c r="C3" s="168"/>
      <c r="D3" s="168"/>
      <c r="E3" s="168"/>
      <c r="F3" s="168"/>
      <c r="G3" s="168"/>
      <c r="H3" s="168"/>
      <c r="I3" s="168"/>
      <c r="J3" s="168"/>
      <c r="K3" s="168"/>
      <c r="L3" s="168"/>
      <c r="M3" s="168"/>
      <c r="N3" s="168"/>
      <c r="O3" s="169"/>
    </row>
    <row r="4" spans="1:15" ht="39" customHeight="1" thickBot="1" x14ac:dyDescent="0.25">
      <c r="A4" s="108" t="s">
        <v>100</v>
      </c>
      <c r="B4" s="109"/>
      <c r="C4" s="109"/>
      <c r="D4" s="109"/>
      <c r="E4" s="109"/>
      <c r="F4" s="109"/>
      <c r="G4" s="109"/>
      <c r="H4" s="109"/>
      <c r="I4" s="109"/>
      <c r="J4" s="109"/>
      <c r="K4" s="109"/>
      <c r="L4" s="109"/>
      <c r="M4" s="109"/>
      <c r="N4" s="109"/>
      <c r="O4" s="166"/>
    </row>
    <row r="5" spans="1:15" ht="30" customHeight="1" x14ac:dyDescent="0.2">
      <c r="A5" s="103" t="s">
        <v>0</v>
      </c>
      <c r="B5" s="106" t="s">
        <v>1</v>
      </c>
      <c r="C5" s="107"/>
      <c r="D5" s="107"/>
      <c r="E5" s="107"/>
      <c r="F5" s="107"/>
      <c r="G5" s="107"/>
      <c r="H5" s="107"/>
      <c r="I5" s="107"/>
      <c r="J5" s="107"/>
      <c r="K5" s="186" t="s">
        <v>58</v>
      </c>
      <c r="L5" s="187"/>
      <c r="M5" s="188"/>
      <c r="N5" s="79">
        <v>0</v>
      </c>
      <c r="O5" s="100">
        <f>N6*N5</f>
        <v>0</v>
      </c>
    </row>
    <row r="6" spans="1:15" ht="30" customHeight="1" thickBot="1" x14ac:dyDescent="0.25">
      <c r="A6" s="104"/>
      <c r="B6" s="108"/>
      <c r="C6" s="109"/>
      <c r="D6" s="109"/>
      <c r="E6" s="109"/>
      <c r="F6" s="109"/>
      <c r="G6" s="109"/>
      <c r="H6" s="109"/>
      <c r="I6" s="109"/>
      <c r="J6" s="109"/>
      <c r="K6" s="189" t="s">
        <v>59</v>
      </c>
      <c r="L6" s="190"/>
      <c r="M6" s="191"/>
      <c r="N6" s="78">
        <v>6550</v>
      </c>
      <c r="O6" s="101"/>
    </row>
    <row r="7" spans="1:15" ht="30" customHeight="1" x14ac:dyDescent="0.2">
      <c r="A7" s="105" t="s">
        <v>2</v>
      </c>
      <c r="B7" s="106" t="s">
        <v>3</v>
      </c>
      <c r="C7" s="107"/>
      <c r="D7" s="107"/>
      <c r="E7" s="107"/>
      <c r="F7" s="107"/>
      <c r="G7" s="107"/>
      <c r="H7" s="107"/>
      <c r="I7" s="107"/>
      <c r="J7" s="107"/>
      <c r="K7" s="186" t="s">
        <v>58</v>
      </c>
      <c r="L7" s="187"/>
      <c r="M7" s="188"/>
      <c r="N7" s="79">
        <v>0</v>
      </c>
      <c r="O7" s="100">
        <f>N8*N7</f>
        <v>0</v>
      </c>
    </row>
    <row r="8" spans="1:15" ht="30" customHeight="1" thickBot="1" x14ac:dyDescent="0.25">
      <c r="A8" s="105"/>
      <c r="B8" s="110"/>
      <c r="C8" s="111"/>
      <c r="D8" s="111"/>
      <c r="E8" s="111"/>
      <c r="F8" s="111"/>
      <c r="G8" s="111"/>
      <c r="H8" s="111"/>
      <c r="I8" s="111"/>
      <c r="J8" s="111"/>
      <c r="K8" s="192" t="s">
        <v>59</v>
      </c>
      <c r="L8" s="193"/>
      <c r="M8" s="194"/>
      <c r="N8" s="78">
        <v>6550</v>
      </c>
      <c r="O8" s="101"/>
    </row>
    <row r="9" spans="1:15" ht="30" customHeight="1" x14ac:dyDescent="0.2">
      <c r="A9" s="105"/>
      <c r="B9" s="108" t="s">
        <v>4</v>
      </c>
      <c r="C9" s="109"/>
      <c r="D9" s="109"/>
      <c r="E9" s="109"/>
      <c r="F9" s="109"/>
      <c r="G9" s="109"/>
      <c r="H9" s="109"/>
      <c r="I9" s="109"/>
      <c r="J9" s="109"/>
      <c r="K9" s="186" t="s">
        <v>58</v>
      </c>
      <c r="L9" s="187"/>
      <c r="M9" s="188"/>
      <c r="N9" s="79">
        <v>0</v>
      </c>
      <c r="O9" s="100">
        <f>N10*N9</f>
        <v>0</v>
      </c>
    </row>
    <row r="10" spans="1:15" ht="30" customHeight="1" thickBot="1" x14ac:dyDescent="0.25">
      <c r="A10" s="104"/>
      <c r="B10" s="176"/>
      <c r="C10" s="177"/>
      <c r="D10" s="177"/>
      <c r="E10" s="177"/>
      <c r="F10" s="177"/>
      <c r="G10" s="177"/>
      <c r="H10" s="177"/>
      <c r="I10" s="177"/>
      <c r="J10" s="177"/>
      <c r="K10" s="192" t="s">
        <v>59</v>
      </c>
      <c r="L10" s="193"/>
      <c r="M10" s="194"/>
      <c r="N10" s="80">
        <v>6550</v>
      </c>
      <c r="O10" s="102"/>
    </row>
    <row r="11" spans="1:15" ht="30" customHeight="1" x14ac:dyDescent="0.2">
      <c r="A11" s="103" t="s">
        <v>5</v>
      </c>
      <c r="B11" s="106" t="s">
        <v>6</v>
      </c>
      <c r="C11" s="107"/>
      <c r="D11" s="107"/>
      <c r="E11" s="107"/>
      <c r="F11" s="107"/>
      <c r="G11" s="107"/>
      <c r="H11" s="107"/>
      <c r="I11" s="107"/>
      <c r="J11" s="107"/>
      <c r="K11" s="186" t="s">
        <v>58</v>
      </c>
      <c r="L11" s="187"/>
      <c r="M11" s="188"/>
      <c r="N11" s="79">
        <v>0</v>
      </c>
      <c r="O11" s="100">
        <f>N12*N11</f>
        <v>0</v>
      </c>
    </row>
    <row r="12" spans="1:15" ht="30" customHeight="1" thickBot="1" x14ac:dyDescent="0.25">
      <c r="A12" s="104"/>
      <c r="B12" s="176"/>
      <c r="C12" s="177"/>
      <c r="D12" s="177"/>
      <c r="E12" s="177"/>
      <c r="F12" s="177"/>
      <c r="G12" s="177"/>
      <c r="H12" s="177"/>
      <c r="I12" s="177"/>
      <c r="J12" s="177"/>
      <c r="K12" s="192" t="s">
        <v>59</v>
      </c>
      <c r="L12" s="193"/>
      <c r="M12" s="194"/>
      <c r="N12" s="78">
        <v>6550</v>
      </c>
      <c r="O12" s="101"/>
    </row>
    <row r="13" spans="1:15" ht="30" customHeight="1" x14ac:dyDescent="0.2">
      <c r="A13" s="103" t="s">
        <v>7</v>
      </c>
      <c r="B13" s="106" t="s">
        <v>8</v>
      </c>
      <c r="C13" s="107"/>
      <c r="D13" s="107"/>
      <c r="E13" s="107"/>
      <c r="F13" s="107"/>
      <c r="G13" s="107"/>
      <c r="H13" s="107"/>
      <c r="I13" s="107"/>
      <c r="J13" s="107"/>
      <c r="K13" s="186" t="s">
        <v>120</v>
      </c>
      <c r="L13" s="187"/>
      <c r="M13" s="188"/>
      <c r="N13" s="79">
        <v>0</v>
      </c>
      <c r="O13" s="100">
        <f>N14*N13</f>
        <v>0</v>
      </c>
    </row>
    <row r="14" spans="1:15" ht="30" customHeight="1" thickBot="1" x14ac:dyDescent="0.25">
      <c r="A14" s="104"/>
      <c r="B14" s="176"/>
      <c r="C14" s="177"/>
      <c r="D14" s="177"/>
      <c r="E14" s="177"/>
      <c r="F14" s="177"/>
      <c r="G14" s="177"/>
      <c r="H14" s="177"/>
      <c r="I14" s="177"/>
      <c r="J14" s="177"/>
      <c r="K14" s="192" t="s">
        <v>60</v>
      </c>
      <c r="L14" s="193"/>
      <c r="M14" s="194"/>
      <c r="N14" s="81">
        <v>45000</v>
      </c>
      <c r="O14" s="101"/>
    </row>
    <row r="15" spans="1:15" ht="30" customHeight="1" x14ac:dyDescent="0.2">
      <c r="A15" s="98" t="s">
        <v>9</v>
      </c>
      <c r="B15" s="106" t="s">
        <v>55</v>
      </c>
      <c r="C15" s="107"/>
      <c r="D15" s="107"/>
      <c r="E15" s="107"/>
      <c r="F15" s="107"/>
      <c r="G15" s="107"/>
      <c r="H15" s="107"/>
      <c r="I15" s="107"/>
      <c r="J15" s="107"/>
      <c r="K15" s="186" t="s">
        <v>58</v>
      </c>
      <c r="L15" s="187"/>
      <c r="M15" s="188"/>
      <c r="N15" s="79">
        <v>0</v>
      </c>
      <c r="O15" s="100">
        <f>N16*N15</f>
        <v>0</v>
      </c>
    </row>
    <row r="16" spans="1:15" ht="30" customHeight="1" thickBot="1" x14ac:dyDescent="0.25">
      <c r="A16" s="99"/>
      <c r="B16" s="108"/>
      <c r="C16" s="109"/>
      <c r="D16" s="109"/>
      <c r="E16" s="109"/>
      <c r="F16" s="109"/>
      <c r="G16" s="109"/>
      <c r="H16" s="109"/>
      <c r="I16" s="109"/>
      <c r="J16" s="109"/>
      <c r="K16" s="192" t="s">
        <v>59</v>
      </c>
      <c r="L16" s="193"/>
      <c r="M16" s="194"/>
      <c r="N16" s="78">
        <v>3500</v>
      </c>
      <c r="O16" s="101"/>
    </row>
    <row r="17" spans="1:16" ht="24.95" customHeight="1" thickBot="1" x14ac:dyDescent="0.25">
      <c r="A17" s="178" t="s">
        <v>53</v>
      </c>
      <c r="B17" s="179"/>
      <c r="C17" s="179"/>
      <c r="D17" s="179"/>
      <c r="E17" s="179"/>
      <c r="F17" s="179"/>
      <c r="G17" s="179"/>
      <c r="H17" s="179"/>
      <c r="I17" s="179"/>
      <c r="J17" s="179"/>
      <c r="K17" s="179"/>
      <c r="L17" s="179"/>
      <c r="M17" s="179"/>
      <c r="N17" s="179"/>
      <c r="O17" s="82">
        <f>SUM(O5:O16)</f>
        <v>0</v>
      </c>
    </row>
    <row r="18" spans="1:16" ht="15" customHeight="1" x14ac:dyDescent="0.2">
      <c r="A18" s="180" t="s">
        <v>63</v>
      </c>
      <c r="B18" s="181"/>
      <c r="C18" s="181"/>
      <c r="D18" s="181"/>
      <c r="E18" s="181"/>
      <c r="F18" s="181"/>
      <c r="G18" s="181"/>
      <c r="H18" s="181"/>
      <c r="I18" s="181"/>
      <c r="J18" s="181"/>
      <c r="K18" s="181"/>
      <c r="L18" s="181"/>
      <c r="M18" s="181"/>
      <c r="N18" s="181"/>
      <c r="O18" s="182"/>
    </row>
    <row r="19" spans="1:16" ht="24.75" customHeight="1" x14ac:dyDescent="0.2">
      <c r="A19" s="183"/>
      <c r="B19" s="184"/>
      <c r="C19" s="184"/>
      <c r="D19" s="184"/>
      <c r="E19" s="184"/>
      <c r="F19" s="184"/>
      <c r="G19" s="184"/>
      <c r="H19" s="184"/>
      <c r="I19" s="184"/>
      <c r="J19" s="184"/>
      <c r="K19" s="184"/>
      <c r="L19" s="184"/>
      <c r="M19" s="184"/>
      <c r="N19" s="184"/>
      <c r="O19" s="185"/>
    </row>
    <row r="20" spans="1:16" ht="33" customHeight="1" thickBot="1" x14ac:dyDescent="0.25">
      <c r="A20" s="173" t="s">
        <v>64</v>
      </c>
      <c r="B20" s="174"/>
      <c r="C20" s="174"/>
      <c r="D20" s="174"/>
      <c r="E20" s="174"/>
      <c r="F20" s="174"/>
      <c r="G20" s="174"/>
      <c r="H20" s="174"/>
      <c r="I20" s="174"/>
      <c r="J20" s="174"/>
      <c r="K20" s="174"/>
      <c r="L20" s="174"/>
      <c r="M20" s="174"/>
      <c r="N20" s="174"/>
      <c r="O20" s="175"/>
    </row>
    <row r="21" spans="1:16" s="5" customFormat="1" ht="72" customHeight="1" thickBot="1" x14ac:dyDescent="0.25">
      <c r="A21" s="123" t="s">
        <v>10</v>
      </c>
      <c r="B21" s="124"/>
      <c r="C21" s="124"/>
      <c r="D21" s="124"/>
      <c r="E21" s="124"/>
      <c r="F21" s="124"/>
      <c r="G21" s="124"/>
      <c r="H21" s="124"/>
      <c r="I21" s="124"/>
      <c r="J21" s="124"/>
      <c r="K21" s="124"/>
      <c r="L21" s="124"/>
      <c r="M21" s="124"/>
      <c r="N21" s="124"/>
      <c r="O21" s="125"/>
    </row>
    <row r="22" spans="1:16" s="5" customFormat="1" ht="15.75" customHeight="1" thickBot="1" x14ac:dyDescent="0.25">
      <c r="A22" s="126" t="s">
        <v>11</v>
      </c>
      <c r="B22" s="127"/>
      <c r="C22" s="118" t="s">
        <v>12</v>
      </c>
      <c r="D22" s="119"/>
      <c r="E22" s="119"/>
      <c r="F22" s="119"/>
      <c r="G22" s="119"/>
      <c r="H22" s="119"/>
      <c r="I22" s="119"/>
      <c r="J22" s="119"/>
      <c r="K22" s="119"/>
      <c r="L22" s="119"/>
      <c r="M22" s="119"/>
      <c r="N22" s="119"/>
      <c r="O22" s="120"/>
      <c r="P22" s="15"/>
    </row>
    <row r="23" spans="1:16" s="5" customFormat="1" ht="23.25" customHeight="1" x14ac:dyDescent="0.2">
      <c r="A23" s="128"/>
      <c r="B23" s="129"/>
      <c r="C23" s="121" t="s">
        <v>13</v>
      </c>
      <c r="D23" s="16" t="s">
        <v>14</v>
      </c>
      <c r="E23" s="16" t="s">
        <v>15</v>
      </c>
      <c r="F23" s="16" t="s">
        <v>16</v>
      </c>
      <c r="G23" s="16" t="s">
        <v>17</v>
      </c>
      <c r="H23" s="16" t="s">
        <v>18</v>
      </c>
      <c r="I23" s="16" t="s">
        <v>19</v>
      </c>
      <c r="J23" s="16" t="s">
        <v>20</v>
      </c>
      <c r="K23" s="16" t="s">
        <v>21</v>
      </c>
      <c r="L23" s="16" t="s">
        <v>22</v>
      </c>
      <c r="M23" s="16" t="s">
        <v>23</v>
      </c>
      <c r="N23" s="17" t="s">
        <v>24</v>
      </c>
      <c r="O23" s="85" t="s">
        <v>25</v>
      </c>
      <c r="P23" s="15"/>
    </row>
    <row r="24" spans="1:16" s="5" customFormat="1" ht="15.75" customHeight="1" thickBot="1" x14ac:dyDescent="0.25">
      <c r="A24" s="130"/>
      <c r="B24" s="131"/>
      <c r="C24" s="122"/>
      <c r="D24" s="18">
        <v>9.7222831236422724E-2</v>
      </c>
      <c r="E24" s="18">
        <v>9.7077069870251165E-2</v>
      </c>
      <c r="F24" s="18">
        <v>1.6543915060470732E-2</v>
      </c>
      <c r="G24" s="18">
        <v>2.6747210692479113E-2</v>
      </c>
      <c r="H24" s="18">
        <v>0.28780581750572209</v>
      </c>
      <c r="I24" s="18">
        <v>0.1919677192479291</v>
      </c>
      <c r="J24" s="18">
        <v>8.7894103801443621E-2</v>
      </c>
      <c r="K24" s="18">
        <v>1.0640579730523025E-2</v>
      </c>
      <c r="L24" s="18">
        <v>0.13388181482856712</v>
      </c>
      <c r="M24" s="18">
        <v>4.2052154140491689E-2</v>
      </c>
      <c r="N24" s="19">
        <v>8.162636505606705E-3</v>
      </c>
      <c r="O24" s="86">
        <f>SUM(D24:N24)</f>
        <v>0.99999585261990698</v>
      </c>
      <c r="P24" s="15"/>
    </row>
    <row r="25" spans="1:16" s="5" customFormat="1" ht="19.5" customHeight="1" x14ac:dyDescent="0.2">
      <c r="A25" s="103" t="s">
        <v>0</v>
      </c>
      <c r="B25" s="112" t="s">
        <v>150</v>
      </c>
      <c r="C25" s="20">
        <f>SUM(D25:N25)</f>
        <v>49.999792630995351</v>
      </c>
      <c r="D25" s="21">
        <v>4.8611415618211362</v>
      </c>
      <c r="E25" s="21">
        <v>4.8538534935125579</v>
      </c>
      <c r="F25" s="21">
        <v>0.82719575302353654</v>
      </c>
      <c r="G25" s="21">
        <v>1.3373605346239557</v>
      </c>
      <c r="H25" s="21">
        <v>14.390290875286105</v>
      </c>
      <c r="I25" s="21">
        <v>9.5983859623964545</v>
      </c>
      <c r="J25" s="21">
        <v>4.3947051900721812</v>
      </c>
      <c r="K25" s="21">
        <v>0.53202898652615127</v>
      </c>
      <c r="L25" s="21">
        <v>6.6940907414283561</v>
      </c>
      <c r="M25" s="21">
        <v>2.1026077070245845</v>
      </c>
      <c r="N25" s="28">
        <v>0.40813182528033526</v>
      </c>
      <c r="O25" s="115">
        <f>SUM(D27:N27)</f>
        <v>0</v>
      </c>
      <c r="P25" s="15"/>
    </row>
    <row r="26" spans="1:16" s="5" customFormat="1" ht="21.75" customHeight="1" x14ac:dyDescent="0.2">
      <c r="A26" s="105"/>
      <c r="B26" s="113"/>
      <c r="C26" s="22" t="s">
        <v>26</v>
      </c>
      <c r="D26" s="23">
        <v>0</v>
      </c>
      <c r="E26" s="23">
        <v>0</v>
      </c>
      <c r="F26" s="23">
        <v>0</v>
      </c>
      <c r="G26" s="23">
        <v>0</v>
      </c>
      <c r="H26" s="23">
        <v>0</v>
      </c>
      <c r="I26" s="23">
        <v>0</v>
      </c>
      <c r="J26" s="23">
        <v>0</v>
      </c>
      <c r="K26" s="23">
        <v>0</v>
      </c>
      <c r="L26" s="23">
        <v>0</v>
      </c>
      <c r="M26" s="23">
        <v>0</v>
      </c>
      <c r="N26" s="83">
        <v>0</v>
      </c>
      <c r="O26" s="116"/>
      <c r="P26" s="15"/>
    </row>
    <row r="27" spans="1:16" s="5" customFormat="1" ht="18" customHeight="1" thickBot="1" x14ac:dyDescent="0.25">
      <c r="A27" s="105"/>
      <c r="B27" s="114"/>
      <c r="C27" s="24" t="s">
        <v>25</v>
      </c>
      <c r="D27" s="25">
        <f t="shared" ref="D27:N27" si="0">D26*D25</f>
        <v>0</v>
      </c>
      <c r="E27" s="25">
        <f t="shared" si="0"/>
        <v>0</v>
      </c>
      <c r="F27" s="25">
        <f t="shared" si="0"/>
        <v>0</v>
      </c>
      <c r="G27" s="25">
        <f t="shared" si="0"/>
        <v>0</v>
      </c>
      <c r="H27" s="25">
        <f t="shared" si="0"/>
        <v>0</v>
      </c>
      <c r="I27" s="25">
        <f t="shared" si="0"/>
        <v>0</v>
      </c>
      <c r="J27" s="25">
        <f t="shared" si="0"/>
        <v>0</v>
      </c>
      <c r="K27" s="25">
        <f t="shared" si="0"/>
        <v>0</v>
      </c>
      <c r="L27" s="25">
        <f t="shared" si="0"/>
        <v>0</v>
      </c>
      <c r="M27" s="25">
        <f t="shared" si="0"/>
        <v>0</v>
      </c>
      <c r="N27" s="84">
        <f t="shared" si="0"/>
        <v>0</v>
      </c>
      <c r="O27" s="117"/>
      <c r="P27" s="15"/>
    </row>
    <row r="28" spans="1:16" s="5" customFormat="1" ht="18" customHeight="1" x14ac:dyDescent="0.2">
      <c r="A28" s="103" t="s">
        <v>2</v>
      </c>
      <c r="B28" s="112" t="s">
        <v>27</v>
      </c>
      <c r="C28" s="26">
        <f>SUM(D28:N28)</f>
        <v>209.99912905018044</v>
      </c>
      <c r="D28" s="21">
        <v>20.416794559648771</v>
      </c>
      <c r="E28" s="21">
        <v>20.386184672752744</v>
      </c>
      <c r="F28" s="21">
        <v>3.4742221626988536</v>
      </c>
      <c r="G28" s="21">
        <v>5.616914245420614</v>
      </c>
      <c r="H28" s="21">
        <v>60.43922167620164</v>
      </c>
      <c r="I28" s="21">
        <v>40.313221042065109</v>
      </c>
      <c r="J28" s="21">
        <v>18.45776179830316</v>
      </c>
      <c r="K28" s="21">
        <v>2.234521743409835</v>
      </c>
      <c r="L28" s="21">
        <v>28.115181113999096</v>
      </c>
      <c r="M28" s="21">
        <v>8.8309523695032546</v>
      </c>
      <c r="N28" s="28">
        <v>1.7141536661774079</v>
      </c>
      <c r="O28" s="115">
        <f>SUM(D30:N30)</f>
        <v>0</v>
      </c>
      <c r="P28" s="15"/>
    </row>
    <row r="29" spans="1:16" s="5" customFormat="1" ht="21.75" customHeight="1" x14ac:dyDescent="0.2">
      <c r="A29" s="105"/>
      <c r="B29" s="113"/>
      <c r="C29" s="22" t="s">
        <v>26</v>
      </c>
      <c r="D29" s="23">
        <v>0</v>
      </c>
      <c r="E29" s="23">
        <v>0</v>
      </c>
      <c r="F29" s="23">
        <v>0</v>
      </c>
      <c r="G29" s="23">
        <v>0</v>
      </c>
      <c r="H29" s="23">
        <v>0</v>
      </c>
      <c r="I29" s="23">
        <v>0</v>
      </c>
      <c r="J29" s="23">
        <v>0</v>
      </c>
      <c r="K29" s="23">
        <v>0</v>
      </c>
      <c r="L29" s="23">
        <v>0</v>
      </c>
      <c r="M29" s="23">
        <v>0</v>
      </c>
      <c r="N29" s="83">
        <v>0</v>
      </c>
      <c r="O29" s="116"/>
      <c r="P29" s="15"/>
    </row>
    <row r="30" spans="1:16" s="5" customFormat="1" ht="18" customHeight="1" thickBot="1" x14ac:dyDescent="0.25">
      <c r="A30" s="105"/>
      <c r="B30" s="114"/>
      <c r="C30" s="24" t="s">
        <v>25</v>
      </c>
      <c r="D30" s="25">
        <f t="shared" ref="D30:N30" si="1">D29*D28</f>
        <v>0</v>
      </c>
      <c r="E30" s="25">
        <f t="shared" si="1"/>
        <v>0</v>
      </c>
      <c r="F30" s="25">
        <f t="shared" si="1"/>
        <v>0</v>
      </c>
      <c r="G30" s="25">
        <f t="shared" si="1"/>
        <v>0</v>
      </c>
      <c r="H30" s="25">
        <f t="shared" si="1"/>
        <v>0</v>
      </c>
      <c r="I30" s="25">
        <f t="shared" si="1"/>
        <v>0</v>
      </c>
      <c r="J30" s="25">
        <f t="shared" si="1"/>
        <v>0</v>
      </c>
      <c r="K30" s="25">
        <f t="shared" si="1"/>
        <v>0</v>
      </c>
      <c r="L30" s="25">
        <f t="shared" si="1"/>
        <v>0</v>
      </c>
      <c r="M30" s="25">
        <f t="shared" si="1"/>
        <v>0</v>
      </c>
      <c r="N30" s="84">
        <f t="shared" si="1"/>
        <v>0</v>
      </c>
      <c r="O30" s="117"/>
      <c r="P30" s="15"/>
    </row>
    <row r="31" spans="1:16" s="5" customFormat="1" ht="18" customHeight="1" x14ac:dyDescent="0.2">
      <c r="A31" s="103" t="s">
        <v>5</v>
      </c>
      <c r="B31" s="112" t="s">
        <v>94</v>
      </c>
      <c r="C31" s="26">
        <f>SUM(D31:N31)</f>
        <v>2099.9912905018045</v>
      </c>
      <c r="D31" s="21">
        <v>204.16794559648773</v>
      </c>
      <c r="E31" s="21">
        <v>203.86184672752745</v>
      </c>
      <c r="F31" s="21">
        <v>34.742221626988538</v>
      </c>
      <c r="G31" s="21">
        <v>56.169142454206138</v>
      </c>
      <c r="H31" s="21">
        <v>604.39221676201635</v>
      </c>
      <c r="I31" s="21">
        <v>403.13221042065112</v>
      </c>
      <c r="J31" s="21">
        <v>184.57761798303162</v>
      </c>
      <c r="K31" s="21">
        <v>22.345217434098352</v>
      </c>
      <c r="L31" s="21">
        <v>281.15181113999097</v>
      </c>
      <c r="M31" s="21">
        <v>88.309523695032553</v>
      </c>
      <c r="N31" s="28">
        <v>17.141536661774079</v>
      </c>
      <c r="O31" s="115">
        <f>SUM(D33:N33)</f>
        <v>0</v>
      </c>
      <c r="P31" s="15"/>
    </row>
    <row r="32" spans="1:16" s="5" customFormat="1" ht="21.75" customHeight="1" x14ac:dyDescent="0.2">
      <c r="A32" s="105"/>
      <c r="B32" s="113"/>
      <c r="C32" s="22" t="s">
        <v>26</v>
      </c>
      <c r="D32" s="23">
        <v>0</v>
      </c>
      <c r="E32" s="23">
        <v>0</v>
      </c>
      <c r="F32" s="23">
        <v>0</v>
      </c>
      <c r="G32" s="23">
        <v>0</v>
      </c>
      <c r="H32" s="23">
        <v>0</v>
      </c>
      <c r="I32" s="23">
        <v>0</v>
      </c>
      <c r="J32" s="23">
        <v>0</v>
      </c>
      <c r="K32" s="23">
        <v>0</v>
      </c>
      <c r="L32" s="23">
        <v>0</v>
      </c>
      <c r="M32" s="23">
        <v>0</v>
      </c>
      <c r="N32" s="83">
        <v>0</v>
      </c>
      <c r="O32" s="116"/>
      <c r="P32" s="15"/>
    </row>
    <row r="33" spans="1:16" s="5" customFormat="1" ht="18" customHeight="1" thickBot="1" x14ac:dyDescent="0.25">
      <c r="A33" s="105"/>
      <c r="B33" s="114"/>
      <c r="C33" s="24" t="s">
        <v>25</v>
      </c>
      <c r="D33" s="25">
        <f t="shared" ref="D33:N33" si="2">D32*D31</f>
        <v>0</v>
      </c>
      <c r="E33" s="25">
        <f t="shared" si="2"/>
        <v>0</v>
      </c>
      <c r="F33" s="25">
        <f t="shared" si="2"/>
        <v>0</v>
      </c>
      <c r="G33" s="25">
        <f t="shared" si="2"/>
        <v>0</v>
      </c>
      <c r="H33" s="25">
        <f t="shared" si="2"/>
        <v>0</v>
      </c>
      <c r="I33" s="25">
        <f t="shared" si="2"/>
        <v>0</v>
      </c>
      <c r="J33" s="25">
        <f t="shared" si="2"/>
        <v>0</v>
      </c>
      <c r="K33" s="25">
        <f t="shared" si="2"/>
        <v>0</v>
      </c>
      <c r="L33" s="25">
        <f t="shared" si="2"/>
        <v>0</v>
      </c>
      <c r="M33" s="25">
        <f t="shared" si="2"/>
        <v>0</v>
      </c>
      <c r="N33" s="84">
        <f t="shared" si="2"/>
        <v>0</v>
      </c>
      <c r="O33" s="117"/>
      <c r="P33" s="15"/>
    </row>
    <row r="34" spans="1:16" s="5" customFormat="1" ht="18" customHeight="1" x14ac:dyDescent="0.2">
      <c r="A34" s="103" t="s">
        <v>7</v>
      </c>
      <c r="B34" s="112" t="s">
        <v>28</v>
      </c>
      <c r="C34" s="20">
        <f>SUM(D34:N34)</f>
        <v>8879.9631712647752</v>
      </c>
      <c r="D34" s="21">
        <v>863.33874137943383</v>
      </c>
      <c r="E34" s="21">
        <v>862.04438044783035</v>
      </c>
      <c r="F34" s="21">
        <v>146.9099657369801</v>
      </c>
      <c r="G34" s="21">
        <v>237.51523094921453</v>
      </c>
      <c r="H34" s="21">
        <v>2555.7156594508124</v>
      </c>
      <c r="I34" s="21">
        <v>1704.6733469216103</v>
      </c>
      <c r="J34" s="21">
        <v>780.4996417568193</v>
      </c>
      <c r="K34" s="21">
        <v>94.488348007044465</v>
      </c>
      <c r="L34" s="21">
        <v>1188.8705156776759</v>
      </c>
      <c r="M34" s="21">
        <v>373.4231287675662</v>
      </c>
      <c r="N34" s="28">
        <v>72.48421216978754</v>
      </c>
      <c r="O34" s="115">
        <f>SUM(D36:N36)</f>
        <v>0</v>
      </c>
      <c r="P34" s="15"/>
    </row>
    <row r="35" spans="1:16" s="5" customFormat="1" ht="21.75" customHeight="1" x14ac:dyDescent="0.2">
      <c r="A35" s="105"/>
      <c r="B35" s="113"/>
      <c r="C35" s="22" t="s">
        <v>26</v>
      </c>
      <c r="D35" s="23">
        <v>0</v>
      </c>
      <c r="E35" s="23">
        <v>0</v>
      </c>
      <c r="F35" s="23">
        <v>0</v>
      </c>
      <c r="G35" s="23">
        <v>0</v>
      </c>
      <c r="H35" s="23">
        <v>0</v>
      </c>
      <c r="I35" s="23">
        <v>0</v>
      </c>
      <c r="J35" s="23">
        <v>0</v>
      </c>
      <c r="K35" s="23">
        <v>0</v>
      </c>
      <c r="L35" s="23">
        <v>0</v>
      </c>
      <c r="M35" s="23">
        <v>0</v>
      </c>
      <c r="N35" s="83">
        <v>0</v>
      </c>
      <c r="O35" s="116"/>
      <c r="P35" s="15"/>
    </row>
    <row r="36" spans="1:16" s="5" customFormat="1" ht="18" customHeight="1" thickBot="1" x14ac:dyDescent="0.25">
      <c r="A36" s="105"/>
      <c r="B36" s="114"/>
      <c r="C36" s="27" t="s">
        <v>25</v>
      </c>
      <c r="D36" s="25">
        <f t="shared" ref="D36:N36" si="3">D35*D34</f>
        <v>0</v>
      </c>
      <c r="E36" s="25">
        <f t="shared" si="3"/>
        <v>0</v>
      </c>
      <c r="F36" s="25">
        <f t="shared" si="3"/>
        <v>0</v>
      </c>
      <c r="G36" s="25">
        <f t="shared" si="3"/>
        <v>0</v>
      </c>
      <c r="H36" s="25">
        <f t="shared" si="3"/>
        <v>0</v>
      </c>
      <c r="I36" s="25">
        <f t="shared" si="3"/>
        <v>0</v>
      </c>
      <c r="J36" s="25">
        <f t="shared" si="3"/>
        <v>0</v>
      </c>
      <c r="K36" s="25">
        <f t="shared" si="3"/>
        <v>0</v>
      </c>
      <c r="L36" s="25">
        <f t="shared" si="3"/>
        <v>0</v>
      </c>
      <c r="M36" s="25">
        <f t="shared" si="3"/>
        <v>0</v>
      </c>
      <c r="N36" s="84">
        <f t="shared" si="3"/>
        <v>0</v>
      </c>
      <c r="O36" s="117"/>
      <c r="P36" s="15"/>
    </row>
    <row r="37" spans="1:16" s="5" customFormat="1" ht="18" customHeight="1" x14ac:dyDescent="0.2">
      <c r="A37" s="103" t="s">
        <v>9</v>
      </c>
      <c r="B37" s="112" t="s">
        <v>29</v>
      </c>
      <c r="C37" s="20">
        <f>SUM(D37:N37)</f>
        <v>6359.9736226626101</v>
      </c>
      <c r="D37" s="21">
        <v>618.33720666364854</v>
      </c>
      <c r="E37" s="21">
        <v>617.41016437479743</v>
      </c>
      <c r="F37" s="21">
        <v>105.21929978459386</v>
      </c>
      <c r="G37" s="21">
        <v>170.11226000416715</v>
      </c>
      <c r="H37" s="21">
        <v>1830.4449993363926</v>
      </c>
      <c r="I37" s="21">
        <v>1220.9146944168292</v>
      </c>
      <c r="J37" s="21">
        <v>559.00650017718147</v>
      </c>
      <c r="K37" s="21">
        <v>67.674087086126434</v>
      </c>
      <c r="L37" s="21">
        <v>851.48834230968691</v>
      </c>
      <c r="M37" s="21">
        <v>267.45170033352713</v>
      </c>
      <c r="N37" s="28">
        <v>51.914368175658645</v>
      </c>
      <c r="O37" s="115">
        <f>SUM(D39:N39)</f>
        <v>0</v>
      </c>
      <c r="P37" s="15"/>
    </row>
    <row r="38" spans="1:16" s="5" customFormat="1" ht="21.75" customHeight="1" x14ac:dyDescent="0.2">
      <c r="A38" s="105"/>
      <c r="B38" s="113"/>
      <c r="C38" s="22" t="s">
        <v>26</v>
      </c>
      <c r="D38" s="23">
        <v>0</v>
      </c>
      <c r="E38" s="23">
        <v>0</v>
      </c>
      <c r="F38" s="23">
        <v>0</v>
      </c>
      <c r="G38" s="23">
        <v>0</v>
      </c>
      <c r="H38" s="23">
        <v>0</v>
      </c>
      <c r="I38" s="23">
        <v>0</v>
      </c>
      <c r="J38" s="23">
        <v>0</v>
      </c>
      <c r="K38" s="23">
        <v>0</v>
      </c>
      <c r="L38" s="23">
        <v>0</v>
      </c>
      <c r="M38" s="23">
        <v>0</v>
      </c>
      <c r="N38" s="83">
        <v>0</v>
      </c>
      <c r="O38" s="116"/>
      <c r="P38" s="15"/>
    </row>
    <row r="39" spans="1:16" s="5" customFormat="1" ht="18" customHeight="1" thickBot="1" x14ac:dyDescent="0.25">
      <c r="A39" s="105"/>
      <c r="B39" s="114"/>
      <c r="C39" s="27" t="s">
        <v>25</v>
      </c>
      <c r="D39" s="25">
        <f t="shared" ref="D39:N39" si="4">D38*D37</f>
        <v>0</v>
      </c>
      <c r="E39" s="25">
        <f t="shared" si="4"/>
        <v>0</v>
      </c>
      <c r="F39" s="25">
        <f t="shared" si="4"/>
        <v>0</v>
      </c>
      <c r="G39" s="25">
        <f t="shared" si="4"/>
        <v>0</v>
      </c>
      <c r="H39" s="25">
        <f t="shared" si="4"/>
        <v>0</v>
      </c>
      <c r="I39" s="25">
        <f t="shared" si="4"/>
        <v>0</v>
      </c>
      <c r="J39" s="25">
        <f t="shared" si="4"/>
        <v>0</v>
      </c>
      <c r="K39" s="25">
        <f t="shared" si="4"/>
        <v>0</v>
      </c>
      <c r="L39" s="25">
        <f t="shared" si="4"/>
        <v>0</v>
      </c>
      <c r="M39" s="25">
        <f t="shared" si="4"/>
        <v>0</v>
      </c>
      <c r="N39" s="84">
        <f t="shared" si="4"/>
        <v>0</v>
      </c>
      <c r="O39" s="117"/>
      <c r="P39" s="15"/>
    </row>
    <row r="40" spans="1:16" s="5" customFormat="1" ht="18" customHeight="1" x14ac:dyDescent="0.2">
      <c r="A40" s="103" t="s">
        <v>65</v>
      </c>
      <c r="B40" s="112" t="s">
        <v>30</v>
      </c>
      <c r="C40" s="20">
        <f>SUM(D40:N40)</f>
        <v>5999.9751157194432</v>
      </c>
      <c r="D40" s="21">
        <v>583.3369874185363</v>
      </c>
      <c r="E40" s="21">
        <v>582.46241922150693</v>
      </c>
      <c r="F40" s="21">
        <v>99.263490362824385</v>
      </c>
      <c r="G40" s="21">
        <v>160.48326415487469</v>
      </c>
      <c r="H40" s="21">
        <v>1726.8349050343327</v>
      </c>
      <c r="I40" s="21">
        <v>1151.8063154875747</v>
      </c>
      <c r="J40" s="21">
        <v>527.36462280866169</v>
      </c>
      <c r="K40" s="21">
        <v>63.843478383138148</v>
      </c>
      <c r="L40" s="21">
        <v>803.29088897140275</v>
      </c>
      <c r="M40" s="21">
        <v>252.31292484295014</v>
      </c>
      <c r="N40" s="28">
        <v>48.975819033640228</v>
      </c>
      <c r="O40" s="115">
        <f>SUM(D42:N42)</f>
        <v>0</v>
      </c>
      <c r="P40" s="15"/>
    </row>
    <row r="41" spans="1:16" s="5" customFormat="1" ht="21.75" customHeight="1" x14ac:dyDescent="0.2">
      <c r="A41" s="105"/>
      <c r="B41" s="113"/>
      <c r="C41" s="22" t="s">
        <v>26</v>
      </c>
      <c r="D41" s="23">
        <v>0</v>
      </c>
      <c r="E41" s="23">
        <v>0</v>
      </c>
      <c r="F41" s="23">
        <v>0</v>
      </c>
      <c r="G41" s="23">
        <v>0</v>
      </c>
      <c r="H41" s="23">
        <v>0</v>
      </c>
      <c r="I41" s="23">
        <v>0</v>
      </c>
      <c r="J41" s="23">
        <v>0</v>
      </c>
      <c r="K41" s="23">
        <v>0</v>
      </c>
      <c r="L41" s="23">
        <v>0</v>
      </c>
      <c r="M41" s="23">
        <v>0</v>
      </c>
      <c r="N41" s="83">
        <v>0</v>
      </c>
      <c r="O41" s="116"/>
      <c r="P41" s="15"/>
    </row>
    <row r="42" spans="1:16" s="5" customFormat="1" ht="18" customHeight="1" thickBot="1" x14ac:dyDescent="0.25">
      <c r="A42" s="105"/>
      <c r="B42" s="114"/>
      <c r="C42" s="24" t="s">
        <v>25</v>
      </c>
      <c r="D42" s="25">
        <f t="shared" ref="D42:N42" si="5">D41*D40</f>
        <v>0</v>
      </c>
      <c r="E42" s="25">
        <f t="shared" si="5"/>
        <v>0</v>
      </c>
      <c r="F42" s="25">
        <f t="shared" si="5"/>
        <v>0</v>
      </c>
      <c r="G42" s="25">
        <f t="shared" si="5"/>
        <v>0</v>
      </c>
      <c r="H42" s="25">
        <f t="shared" si="5"/>
        <v>0</v>
      </c>
      <c r="I42" s="25">
        <f t="shared" si="5"/>
        <v>0</v>
      </c>
      <c r="J42" s="25">
        <f t="shared" si="5"/>
        <v>0</v>
      </c>
      <c r="K42" s="25">
        <f t="shared" si="5"/>
        <v>0</v>
      </c>
      <c r="L42" s="25">
        <f t="shared" si="5"/>
        <v>0</v>
      </c>
      <c r="M42" s="25">
        <f t="shared" si="5"/>
        <v>0</v>
      </c>
      <c r="N42" s="84">
        <f t="shared" si="5"/>
        <v>0</v>
      </c>
      <c r="O42" s="117"/>
      <c r="P42" s="15"/>
    </row>
    <row r="43" spans="1:16" s="5" customFormat="1" ht="18" customHeight="1" x14ac:dyDescent="0.2">
      <c r="A43" s="103" t="s">
        <v>66</v>
      </c>
      <c r="B43" s="112" t="s">
        <v>31</v>
      </c>
      <c r="C43" s="20">
        <f>SUM(D43:N43)</f>
        <v>2999.9875578597216</v>
      </c>
      <c r="D43" s="21">
        <v>291.66849370926815</v>
      </c>
      <c r="E43" s="21">
        <v>291.23120961075347</v>
      </c>
      <c r="F43" s="21">
        <v>49.631745181412192</v>
      </c>
      <c r="G43" s="21">
        <v>80.241632077437345</v>
      </c>
      <c r="H43" s="21">
        <v>863.41745251716634</v>
      </c>
      <c r="I43" s="21">
        <v>575.90315774378735</v>
      </c>
      <c r="J43" s="21">
        <v>263.68231140433085</v>
      </c>
      <c r="K43" s="21">
        <v>31.921739191569074</v>
      </c>
      <c r="L43" s="21">
        <v>401.64544448570138</v>
      </c>
      <c r="M43" s="21">
        <v>126.15646242147507</v>
      </c>
      <c r="N43" s="28">
        <v>24.487909516820114</v>
      </c>
      <c r="O43" s="115">
        <f>SUM(D45:N45)</f>
        <v>0</v>
      </c>
      <c r="P43" s="15"/>
    </row>
    <row r="44" spans="1:16" s="5" customFormat="1" ht="21.75" customHeight="1" x14ac:dyDescent="0.2">
      <c r="A44" s="105"/>
      <c r="B44" s="113"/>
      <c r="C44" s="22" t="s">
        <v>26</v>
      </c>
      <c r="D44" s="23">
        <v>0</v>
      </c>
      <c r="E44" s="23">
        <v>0</v>
      </c>
      <c r="F44" s="23">
        <v>0</v>
      </c>
      <c r="G44" s="23">
        <v>0</v>
      </c>
      <c r="H44" s="23">
        <v>0</v>
      </c>
      <c r="I44" s="23">
        <v>0</v>
      </c>
      <c r="J44" s="23">
        <v>0</v>
      </c>
      <c r="K44" s="23">
        <v>0</v>
      </c>
      <c r="L44" s="23">
        <v>0</v>
      </c>
      <c r="M44" s="23">
        <v>0</v>
      </c>
      <c r="N44" s="83">
        <v>0</v>
      </c>
      <c r="O44" s="116"/>
      <c r="P44" s="15"/>
    </row>
    <row r="45" spans="1:16" s="5" customFormat="1" ht="18" customHeight="1" thickBot="1" x14ac:dyDescent="0.25">
      <c r="A45" s="105"/>
      <c r="B45" s="114"/>
      <c r="C45" s="27" t="s">
        <v>25</v>
      </c>
      <c r="D45" s="25">
        <f t="shared" ref="D45:N45" si="6">D44*D43</f>
        <v>0</v>
      </c>
      <c r="E45" s="25">
        <f t="shared" si="6"/>
        <v>0</v>
      </c>
      <c r="F45" s="25">
        <f t="shared" si="6"/>
        <v>0</v>
      </c>
      <c r="G45" s="25">
        <f t="shared" si="6"/>
        <v>0</v>
      </c>
      <c r="H45" s="25">
        <f t="shared" si="6"/>
        <v>0</v>
      </c>
      <c r="I45" s="25">
        <f t="shared" si="6"/>
        <v>0</v>
      </c>
      <c r="J45" s="25">
        <f t="shared" si="6"/>
        <v>0</v>
      </c>
      <c r="K45" s="25">
        <f t="shared" si="6"/>
        <v>0</v>
      </c>
      <c r="L45" s="25">
        <f t="shared" si="6"/>
        <v>0</v>
      </c>
      <c r="M45" s="25">
        <f t="shared" si="6"/>
        <v>0</v>
      </c>
      <c r="N45" s="84">
        <f t="shared" si="6"/>
        <v>0</v>
      </c>
      <c r="O45" s="117"/>
      <c r="P45" s="15"/>
    </row>
    <row r="46" spans="1:16" s="5" customFormat="1" ht="18" customHeight="1" x14ac:dyDescent="0.2">
      <c r="A46" s="103" t="s">
        <v>67</v>
      </c>
      <c r="B46" s="112" t="s">
        <v>32</v>
      </c>
      <c r="C46" s="20">
        <f>SUM(D46:N46)</f>
        <v>199.99917052398141</v>
      </c>
      <c r="D46" s="21">
        <v>19.444566247284545</v>
      </c>
      <c r="E46" s="21">
        <v>19.415413974050232</v>
      </c>
      <c r="F46" s="21">
        <v>3.3087830120941462</v>
      </c>
      <c r="G46" s="21">
        <v>5.3494421384958226</v>
      </c>
      <c r="H46" s="21">
        <v>57.561163501144421</v>
      </c>
      <c r="I46" s="21">
        <v>38.393543849585818</v>
      </c>
      <c r="J46" s="21">
        <v>17.578820760288725</v>
      </c>
      <c r="K46" s="21">
        <v>2.1281159461046051</v>
      </c>
      <c r="L46" s="21">
        <v>26.776362965713425</v>
      </c>
      <c r="M46" s="21">
        <v>8.4104308280983382</v>
      </c>
      <c r="N46" s="28">
        <v>1.632527301121341</v>
      </c>
      <c r="O46" s="115">
        <f>SUM(D48:N48)</f>
        <v>0</v>
      </c>
      <c r="P46" s="15"/>
    </row>
    <row r="47" spans="1:16" s="5" customFormat="1" ht="21.75" customHeight="1" x14ac:dyDescent="0.2">
      <c r="A47" s="105"/>
      <c r="B47" s="113"/>
      <c r="C47" s="22" t="s">
        <v>26</v>
      </c>
      <c r="D47" s="23">
        <v>0</v>
      </c>
      <c r="E47" s="23">
        <v>0</v>
      </c>
      <c r="F47" s="23">
        <v>0</v>
      </c>
      <c r="G47" s="23">
        <v>0</v>
      </c>
      <c r="H47" s="23">
        <v>0</v>
      </c>
      <c r="I47" s="23">
        <v>0</v>
      </c>
      <c r="J47" s="23">
        <v>0</v>
      </c>
      <c r="K47" s="23">
        <v>0</v>
      </c>
      <c r="L47" s="23">
        <v>0</v>
      </c>
      <c r="M47" s="23">
        <v>0</v>
      </c>
      <c r="N47" s="83">
        <v>0</v>
      </c>
      <c r="O47" s="116"/>
      <c r="P47" s="15"/>
    </row>
    <row r="48" spans="1:16" s="5" customFormat="1" ht="18" customHeight="1" thickBot="1" x14ac:dyDescent="0.25">
      <c r="A48" s="105"/>
      <c r="B48" s="114"/>
      <c r="C48" s="24" t="s">
        <v>25</v>
      </c>
      <c r="D48" s="25">
        <f t="shared" ref="D48:N48" si="7">D47*D46</f>
        <v>0</v>
      </c>
      <c r="E48" s="25">
        <f t="shared" si="7"/>
        <v>0</v>
      </c>
      <c r="F48" s="25">
        <f t="shared" si="7"/>
        <v>0</v>
      </c>
      <c r="G48" s="25">
        <f t="shared" si="7"/>
        <v>0</v>
      </c>
      <c r="H48" s="25">
        <f t="shared" si="7"/>
        <v>0</v>
      </c>
      <c r="I48" s="25">
        <f t="shared" si="7"/>
        <v>0</v>
      </c>
      <c r="J48" s="25">
        <f t="shared" si="7"/>
        <v>0</v>
      </c>
      <c r="K48" s="25">
        <f t="shared" si="7"/>
        <v>0</v>
      </c>
      <c r="L48" s="25">
        <f t="shared" si="7"/>
        <v>0</v>
      </c>
      <c r="M48" s="25">
        <f t="shared" si="7"/>
        <v>0</v>
      </c>
      <c r="N48" s="84">
        <f t="shared" si="7"/>
        <v>0</v>
      </c>
      <c r="O48" s="117"/>
      <c r="P48" s="15"/>
    </row>
    <row r="49" spans="1:16" s="5" customFormat="1" ht="18" customHeight="1" x14ac:dyDescent="0.2">
      <c r="A49" s="103" t="s">
        <v>68</v>
      </c>
      <c r="B49" s="112" t="s">
        <v>33</v>
      </c>
      <c r="C49" s="26">
        <f>SUM(D49:N49)</f>
        <v>699.99709683393496</v>
      </c>
      <c r="D49" s="21">
        <v>68.055981865495909</v>
      </c>
      <c r="E49" s="21">
        <v>67.953948909175821</v>
      </c>
      <c r="F49" s="21">
        <v>11.580740542329512</v>
      </c>
      <c r="G49" s="21">
        <v>18.723047484735378</v>
      </c>
      <c r="H49" s="21">
        <v>201.46407225400546</v>
      </c>
      <c r="I49" s="21">
        <v>134.37740347355037</v>
      </c>
      <c r="J49" s="21">
        <v>61.525872661010531</v>
      </c>
      <c r="K49" s="21">
        <v>7.4484058113661176</v>
      </c>
      <c r="L49" s="21">
        <v>93.71727037999699</v>
      </c>
      <c r="M49" s="21">
        <v>29.436507898344182</v>
      </c>
      <c r="N49" s="28">
        <v>5.7138455539246937</v>
      </c>
      <c r="O49" s="115">
        <f>SUM(D51:N51)</f>
        <v>0</v>
      </c>
      <c r="P49" s="15"/>
    </row>
    <row r="50" spans="1:16" s="5" customFormat="1" ht="21.75" customHeight="1" x14ac:dyDescent="0.2">
      <c r="A50" s="105"/>
      <c r="B50" s="113"/>
      <c r="C50" s="22" t="s">
        <v>26</v>
      </c>
      <c r="D50" s="23">
        <v>0</v>
      </c>
      <c r="E50" s="23">
        <v>0</v>
      </c>
      <c r="F50" s="23">
        <v>0</v>
      </c>
      <c r="G50" s="23">
        <v>0</v>
      </c>
      <c r="H50" s="23">
        <v>0</v>
      </c>
      <c r="I50" s="23">
        <v>0</v>
      </c>
      <c r="J50" s="23">
        <v>0</v>
      </c>
      <c r="K50" s="23">
        <v>0</v>
      </c>
      <c r="L50" s="23">
        <v>0</v>
      </c>
      <c r="M50" s="23">
        <v>0</v>
      </c>
      <c r="N50" s="83">
        <v>0</v>
      </c>
      <c r="O50" s="116"/>
      <c r="P50" s="15"/>
    </row>
    <row r="51" spans="1:16" s="5" customFormat="1" ht="18" customHeight="1" thickBot="1" x14ac:dyDescent="0.25">
      <c r="A51" s="105"/>
      <c r="B51" s="114"/>
      <c r="C51" s="27" t="s">
        <v>25</v>
      </c>
      <c r="D51" s="25">
        <f t="shared" ref="D51:N51" si="8">D50*D49</f>
        <v>0</v>
      </c>
      <c r="E51" s="25">
        <f t="shared" si="8"/>
        <v>0</v>
      </c>
      <c r="F51" s="25">
        <f t="shared" si="8"/>
        <v>0</v>
      </c>
      <c r="G51" s="25">
        <f t="shared" si="8"/>
        <v>0</v>
      </c>
      <c r="H51" s="25">
        <f t="shared" si="8"/>
        <v>0</v>
      </c>
      <c r="I51" s="25">
        <f t="shared" si="8"/>
        <v>0</v>
      </c>
      <c r="J51" s="25">
        <f t="shared" si="8"/>
        <v>0</v>
      </c>
      <c r="K51" s="25">
        <f t="shared" si="8"/>
        <v>0</v>
      </c>
      <c r="L51" s="25">
        <f t="shared" si="8"/>
        <v>0</v>
      </c>
      <c r="M51" s="25">
        <f t="shared" si="8"/>
        <v>0</v>
      </c>
      <c r="N51" s="84">
        <f t="shared" si="8"/>
        <v>0</v>
      </c>
      <c r="O51" s="117"/>
      <c r="P51" s="15"/>
    </row>
    <row r="52" spans="1:16" s="5" customFormat="1" ht="18" customHeight="1" x14ac:dyDescent="0.2">
      <c r="A52" s="103" t="s">
        <v>69</v>
      </c>
      <c r="B52" s="112" t="s">
        <v>34</v>
      </c>
      <c r="C52" s="29">
        <f>SUM(D52:N52)</f>
        <v>199.99917052398141</v>
      </c>
      <c r="D52" s="21">
        <v>19.444566247284545</v>
      </c>
      <c r="E52" s="21">
        <v>19.415413974050232</v>
      </c>
      <c r="F52" s="21">
        <v>3.3087830120941462</v>
      </c>
      <c r="G52" s="21">
        <v>5.3494421384958226</v>
      </c>
      <c r="H52" s="21">
        <v>57.561163501144421</v>
      </c>
      <c r="I52" s="21">
        <v>38.393543849585818</v>
      </c>
      <c r="J52" s="21">
        <v>17.578820760288725</v>
      </c>
      <c r="K52" s="21">
        <v>2.1281159461046051</v>
      </c>
      <c r="L52" s="21">
        <v>26.776362965713425</v>
      </c>
      <c r="M52" s="21">
        <v>8.4104308280983382</v>
      </c>
      <c r="N52" s="28">
        <v>1.632527301121341</v>
      </c>
      <c r="O52" s="115">
        <f>SUM(D54:N54)</f>
        <v>0</v>
      </c>
      <c r="P52" s="15"/>
    </row>
    <row r="53" spans="1:16" s="5" customFormat="1" ht="21.75" customHeight="1" x14ac:dyDescent="0.2">
      <c r="A53" s="105"/>
      <c r="B53" s="113"/>
      <c r="C53" s="22" t="s">
        <v>26</v>
      </c>
      <c r="D53" s="23">
        <v>0</v>
      </c>
      <c r="E53" s="23">
        <v>0</v>
      </c>
      <c r="F53" s="23">
        <v>0</v>
      </c>
      <c r="G53" s="23">
        <v>0</v>
      </c>
      <c r="H53" s="23">
        <v>0</v>
      </c>
      <c r="I53" s="23">
        <v>0</v>
      </c>
      <c r="J53" s="23">
        <v>0</v>
      </c>
      <c r="K53" s="23">
        <v>0</v>
      </c>
      <c r="L53" s="23">
        <v>0</v>
      </c>
      <c r="M53" s="23">
        <v>0</v>
      </c>
      <c r="N53" s="83">
        <v>0</v>
      </c>
      <c r="O53" s="116"/>
      <c r="P53" s="15"/>
    </row>
    <row r="54" spans="1:16" s="5" customFormat="1" ht="18" customHeight="1" thickBot="1" x14ac:dyDescent="0.25">
      <c r="A54" s="105"/>
      <c r="B54" s="114"/>
      <c r="C54" s="24" t="s">
        <v>25</v>
      </c>
      <c r="D54" s="25">
        <f t="shared" ref="D54:N54" si="9">D53*D52</f>
        <v>0</v>
      </c>
      <c r="E54" s="25">
        <f t="shared" si="9"/>
        <v>0</v>
      </c>
      <c r="F54" s="25">
        <f t="shared" si="9"/>
        <v>0</v>
      </c>
      <c r="G54" s="25">
        <f t="shared" si="9"/>
        <v>0</v>
      </c>
      <c r="H54" s="25">
        <f t="shared" si="9"/>
        <v>0</v>
      </c>
      <c r="I54" s="25">
        <f t="shared" si="9"/>
        <v>0</v>
      </c>
      <c r="J54" s="25">
        <f t="shared" si="9"/>
        <v>0</v>
      </c>
      <c r="K54" s="25">
        <f t="shared" si="9"/>
        <v>0</v>
      </c>
      <c r="L54" s="25">
        <f t="shared" si="9"/>
        <v>0</v>
      </c>
      <c r="M54" s="25">
        <f t="shared" si="9"/>
        <v>0</v>
      </c>
      <c r="N54" s="84">
        <f t="shared" si="9"/>
        <v>0</v>
      </c>
      <c r="O54" s="117"/>
      <c r="P54" s="15"/>
    </row>
    <row r="55" spans="1:16" s="5" customFormat="1" ht="18" customHeight="1" x14ac:dyDescent="0.2">
      <c r="A55" s="103" t="s">
        <v>70</v>
      </c>
      <c r="B55" s="112" t="s">
        <v>95</v>
      </c>
      <c r="C55" s="30">
        <f>SUM(D55:N55)</f>
        <v>1499.9937789298608</v>
      </c>
      <c r="D55" s="21">
        <v>145.83424685463407</v>
      </c>
      <c r="E55" s="21">
        <v>145.61560480537673</v>
      </c>
      <c r="F55" s="21">
        <v>24.815872590706096</v>
      </c>
      <c r="G55" s="21">
        <v>40.120816038718672</v>
      </c>
      <c r="H55" s="21">
        <v>431.70872625858317</v>
      </c>
      <c r="I55" s="21">
        <v>287.95157887189367</v>
      </c>
      <c r="J55" s="21">
        <v>131.84115570216542</v>
      </c>
      <c r="K55" s="21">
        <v>15.960869595784537</v>
      </c>
      <c r="L55" s="21">
        <v>200.82272224285069</v>
      </c>
      <c r="M55" s="21">
        <v>63.078231210737535</v>
      </c>
      <c r="N55" s="28">
        <v>12.243954758410057</v>
      </c>
      <c r="O55" s="115">
        <f>SUM(D57:N57)</f>
        <v>0</v>
      </c>
      <c r="P55" s="15"/>
    </row>
    <row r="56" spans="1:16" s="5" customFormat="1" ht="21.75" customHeight="1" x14ac:dyDescent="0.2">
      <c r="A56" s="105"/>
      <c r="B56" s="113"/>
      <c r="C56" s="22" t="s">
        <v>26</v>
      </c>
      <c r="D56" s="23">
        <v>0</v>
      </c>
      <c r="E56" s="23">
        <v>0</v>
      </c>
      <c r="F56" s="23">
        <v>0</v>
      </c>
      <c r="G56" s="23">
        <v>0</v>
      </c>
      <c r="H56" s="23">
        <v>0</v>
      </c>
      <c r="I56" s="23">
        <v>0</v>
      </c>
      <c r="J56" s="23">
        <v>0</v>
      </c>
      <c r="K56" s="23">
        <v>0</v>
      </c>
      <c r="L56" s="23">
        <v>0</v>
      </c>
      <c r="M56" s="23">
        <v>0</v>
      </c>
      <c r="N56" s="83">
        <v>0</v>
      </c>
      <c r="O56" s="116"/>
      <c r="P56" s="15"/>
    </row>
    <row r="57" spans="1:16" s="5" customFormat="1" ht="18" customHeight="1" thickBot="1" x14ac:dyDescent="0.25">
      <c r="A57" s="105"/>
      <c r="B57" s="114"/>
      <c r="C57" s="27" t="s">
        <v>25</v>
      </c>
      <c r="D57" s="25">
        <f t="shared" ref="D57:N57" si="10">D56*D55</f>
        <v>0</v>
      </c>
      <c r="E57" s="25">
        <f t="shared" si="10"/>
        <v>0</v>
      </c>
      <c r="F57" s="25">
        <f t="shared" si="10"/>
        <v>0</v>
      </c>
      <c r="G57" s="25">
        <f t="shared" si="10"/>
        <v>0</v>
      </c>
      <c r="H57" s="25">
        <f t="shared" si="10"/>
        <v>0</v>
      </c>
      <c r="I57" s="25">
        <f t="shared" si="10"/>
        <v>0</v>
      </c>
      <c r="J57" s="25">
        <f t="shared" si="10"/>
        <v>0</v>
      </c>
      <c r="K57" s="25">
        <f t="shared" si="10"/>
        <v>0</v>
      </c>
      <c r="L57" s="25">
        <f t="shared" si="10"/>
        <v>0</v>
      </c>
      <c r="M57" s="25">
        <f t="shared" si="10"/>
        <v>0</v>
      </c>
      <c r="N57" s="84">
        <f t="shared" si="10"/>
        <v>0</v>
      </c>
      <c r="O57" s="117"/>
      <c r="P57" s="15"/>
    </row>
    <row r="58" spans="1:16" s="5" customFormat="1" ht="18" customHeight="1" x14ac:dyDescent="0.2">
      <c r="A58" s="103" t="s">
        <v>71</v>
      </c>
      <c r="B58" s="112" t="s">
        <v>35</v>
      </c>
      <c r="C58" s="26">
        <f>SUM(D58:N58)</f>
        <v>2299.9904610257872</v>
      </c>
      <c r="D58" s="21">
        <v>223.61251184377227</v>
      </c>
      <c r="E58" s="21">
        <v>223.27726070157769</v>
      </c>
      <c r="F58" s="21">
        <v>38.051004639082684</v>
      </c>
      <c r="G58" s="21">
        <v>61.518584592701956</v>
      </c>
      <c r="H58" s="21">
        <v>661.95338026316085</v>
      </c>
      <c r="I58" s="21">
        <v>441.52575427023692</v>
      </c>
      <c r="J58" s="21">
        <v>202.15643874332034</v>
      </c>
      <c r="K58" s="21">
        <v>24.473333380202956</v>
      </c>
      <c r="L58" s="21">
        <v>307.92817410570439</v>
      </c>
      <c r="M58" s="21">
        <v>96.71995452313088</v>
      </c>
      <c r="N58" s="28">
        <v>18.774063962895422</v>
      </c>
      <c r="O58" s="115">
        <f>SUM(D60:N60)</f>
        <v>0</v>
      </c>
      <c r="P58" s="15"/>
    </row>
    <row r="59" spans="1:16" s="5" customFormat="1" ht="21.75" customHeight="1" x14ac:dyDescent="0.2">
      <c r="A59" s="105"/>
      <c r="B59" s="113"/>
      <c r="C59" s="22" t="s">
        <v>26</v>
      </c>
      <c r="D59" s="23">
        <v>0</v>
      </c>
      <c r="E59" s="23">
        <v>0</v>
      </c>
      <c r="F59" s="23">
        <v>0</v>
      </c>
      <c r="G59" s="23">
        <v>0</v>
      </c>
      <c r="H59" s="23">
        <v>0</v>
      </c>
      <c r="I59" s="23">
        <v>0</v>
      </c>
      <c r="J59" s="23">
        <v>0</v>
      </c>
      <c r="K59" s="23">
        <v>0</v>
      </c>
      <c r="L59" s="23">
        <v>0</v>
      </c>
      <c r="M59" s="23">
        <v>0</v>
      </c>
      <c r="N59" s="83">
        <v>0</v>
      </c>
      <c r="O59" s="116"/>
      <c r="P59" s="15"/>
    </row>
    <row r="60" spans="1:16" s="5" customFormat="1" ht="18" customHeight="1" thickBot="1" x14ac:dyDescent="0.25">
      <c r="A60" s="105"/>
      <c r="B60" s="114"/>
      <c r="C60" s="24" t="s">
        <v>25</v>
      </c>
      <c r="D60" s="25">
        <f t="shared" ref="D60:N60" si="11">D59*D58</f>
        <v>0</v>
      </c>
      <c r="E60" s="25">
        <f t="shared" si="11"/>
        <v>0</v>
      </c>
      <c r="F60" s="25">
        <f t="shared" si="11"/>
        <v>0</v>
      </c>
      <c r="G60" s="25">
        <f t="shared" si="11"/>
        <v>0</v>
      </c>
      <c r="H60" s="25">
        <f t="shared" si="11"/>
        <v>0</v>
      </c>
      <c r="I60" s="25">
        <f t="shared" si="11"/>
        <v>0</v>
      </c>
      <c r="J60" s="25">
        <f t="shared" si="11"/>
        <v>0</v>
      </c>
      <c r="K60" s="25">
        <f t="shared" si="11"/>
        <v>0</v>
      </c>
      <c r="L60" s="25">
        <f t="shared" si="11"/>
        <v>0</v>
      </c>
      <c r="M60" s="25">
        <f t="shared" si="11"/>
        <v>0</v>
      </c>
      <c r="N60" s="84">
        <f t="shared" si="11"/>
        <v>0</v>
      </c>
      <c r="O60" s="117"/>
      <c r="P60" s="15"/>
    </row>
    <row r="61" spans="1:16" s="5" customFormat="1" ht="18" customHeight="1" x14ac:dyDescent="0.2">
      <c r="A61" s="103" t="s">
        <v>72</v>
      </c>
      <c r="B61" s="132" t="s">
        <v>36</v>
      </c>
      <c r="C61" s="31">
        <f>SUM(D61:N61)</f>
        <v>199.99917052398141</v>
      </c>
      <c r="D61" s="21">
        <v>19.444566247284545</v>
      </c>
      <c r="E61" s="21">
        <v>19.415413974050232</v>
      </c>
      <c r="F61" s="21">
        <v>3.3087830120941462</v>
      </c>
      <c r="G61" s="21">
        <v>5.3494421384958226</v>
      </c>
      <c r="H61" s="21">
        <v>57.561163501144421</v>
      </c>
      <c r="I61" s="21">
        <v>38.393543849585818</v>
      </c>
      <c r="J61" s="21">
        <v>17.578820760288725</v>
      </c>
      <c r="K61" s="21">
        <v>2.1281159461046051</v>
      </c>
      <c r="L61" s="21">
        <v>26.776362965713425</v>
      </c>
      <c r="M61" s="21">
        <v>8.4104308280983382</v>
      </c>
      <c r="N61" s="28">
        <v>1.632527301121341</v>
      </c>
      <c r="O61" s="115">
        <f>SUM(D63:N63)</f>
        <v>0</v>
      </c>
      <c r="P61" s="15"/>
    </row>
    <row r="62" spans="1:16" s="5" customFormat="1" ht="21.75" customHeight="1" x14ac:dyDescent="0.2">
      <c r="A62" s="105"/>
      <c r="B62" s="133"/>
      <c r="C62" s="22" t="s">
        <v>26</v>
      </c>
      <c r="D62" s="23">
        <v>0</v>
      </c>
      <c r="E62" s="23">
        <v>0</v>
      </c>
      <c r="F62" s="23">
        <v>0</v>
      </c>
      <c r="G62" s="23">
        <v>0</v>
      </c>
      <c r="H62" s="23">
        <v>0</v>
      </c>
      <c r="I62" s="23">
        <v>0</v>
      </c>
      <c r="J62" s="23">
        <v>0</v>
      </c>
      <c r="K62" s="23">
        <v>0</v>
      </c>
      <c r="L62" s="23">
        <v>0</v>
      </c>
      <c r="M62" s="23">
        <v>0</v>
      </c>
      <c r="N62" s="83">
        <v>0</v>
      </c>
      <c r="O62" s="116"/>
      <c r="P62" s="15"/>
    </row>
    <row r="63" spans="1:16" s="5" customFormat="1" ht="18" customHeight="1" thickBot="1" x14ac:dyDescent="0.25">
      <c r="A63" s="105"/>
      <c r="B63" s="134"/>
      <c r="C63" s="24" t="s">
        <v>25</v>
      </c>
      <c r="D63" s="25">
        <f t="shared" ref="D63:N63" si="12">D62*D61</f>
        <v>0</v>
      </c>
      <c r="E63" s="25">
        <f t="shared" si="12"/>
        <v>0</v>
      </c>
      <c r="F63" s="25">
        <f t="shared" si="12"/>
        <v>0</v>
      </c>
      <c r="G63" s="25">
        <f t="shared" si="12"/>
        <v>0</v>
      </c>
      <c r="H63" s="25">
        <f t="shared" si="12"/>
        <v>0</v>
      </c>
      <c r="I63" s="25">
        <f t="shared" si="12"/>
        <v>0</v>
      </c>
      <c r="J63" s="25">
        <f t="shared" si="12"/>
        <v>0</v>
      </c>
      <c r="K63" s="25">
        <f t="shared" si="12"/>
        <v>0</v>
      </c>
      <c r="L63" s="25">
        <f t="shared" si="12"/>
        <v>0</v>
      </c>
      <c r="M63" s="25">
        <f t="shared" si="12"/>
        <v>0</v>
      </c>
      <c r="N63" s="84">
        <f t="shared" si="12"/>
        <v>0</v>
      </c>
      <c r="O63" s="117"/>
      <c r="P63" s="15"/>
    </row>
    <row r="64" spans="1:16" s="5" customFormat="1" ht="18" customHeight="1" x14ac:dyDescent="0.2">
      <c r="A64" s="103" t="s">
        <v>73</v>
      </c>
      <c r="B64" s="112" t="s">
        <v>37</v>
      </c>
      <c r="C64" s="30">
        <f>SUM(D64:N64)</f>
        <v>1199.9950231438886</v>
      </c>
      <c r="D64" s="21">
        <v>116.66739748370728</v>
      </c>
      <c r="E64" s="21">
        <v>116.4924838443014</v>
      </c>
      <c r="F64" s="21">
        <v>19.852698072564877</v>
      </c>
      <c r="G64" s="21">
        <v>32.096652830974932</v>
      </c>
      <c r="H64" s="21">
        <v>345.36698100686652</v>
      </c>
      <c r="I64" s="21">
        <v>230.36126309751492</v>
      </c>
      <c r="J64" s="21">
        <v>105.47292456173234</v>
      </c>
      <c r="K64" s="21">
        <v>12.76869567662763</v>
      </c>
      <c r="L64" s="21">
        <v>160.65817779428053</v>
      </c>
      <c r="M64" s="21">
        <v>50.462584968590029</v>
      </c>
      <c r="N64" s="28">
        <v>9.7951638067280467</v>
      </c>
      <c r="O64" s="115">
        <f>SUM(D66:N66)</f>
        <v>0</v>
      </c>
      <c r="P64" s="15"/>
    </row>
    <row r="65" spans="1:16" s="5" customFormat="1" ht="21.75" customHeight="1" x14ac:dyDescent="0.2">
      <c r="A65" s="105"/>
      <c r="B65" s="113"/>
      <c r="C65" s="22" t="s">
        <v>26</v>
      </c>
      <c r="D65" s="23">
        <v>0</v>
      </c>
      <c r="E65" s="23">
        <v>0</v>
      </c>
      <c r="F65" s="23">
        <v>0</v>
      </c>
      <c r="G65" s="23">
        <v>0</v>
      </c>
      <c r="H65" s="23">
        <v>0</v>
      </c>
      <c r="I65" s="23">
        <v>0</v>
      </c>
      <c r="J65" s="23">
        <v>0</v>
      </c>
      <c r="K65" s="23">
        <v>0</v>
      </c>
      <c r="L65" s="23">
        <v>0</v>
      </c>
      <c r="M65" s="23">
        <v>0</v>
      </c>
      <c r="N65" s="83">
        <v>0</v>
      </c>
      <c r="O65" s="116"/>
      <c r="P65" s="15"/>
    </row>
    <row r="66" spans="1:16" s="5" customFormat="1" ht="18" customHeight="1" thickBot="1" x14ac:dyDescent="0.25">
      <c r="A66" s="105"/>
      <c r="B66" s="114"/>
      <c r="C66" s="27" t="s">
        <v>25</v>
      </c>
      <c r="D66" s="25">
        <f t="shared" ref="D66:N66" si="13">D65*D64</f>
        <v>0</v>
      </c>
      <c r="E66" s="25">
        <f t="shared" si="13"/>
        <v>0</v>
      </c>
      <c r="F66" s="25">
        <f t="shared" si="13"/>
        <v>0</v>
      </c>
      <c r="G66" s="25">
        <f t="shared" si="13"/>
        <v>0</v>
      </c>
      <c r="H66" s="25">
        <f t="shared" si="13"/>
        <v>0</v>
      </c>
      <c r="I66" s="25">
        <f t="shared" si="13"/>
        <v>0</v>
      </c>
      <c r="J66" s="25">
        <f t="shared" si="13"/>
        <v>0</v>
      </c>
      <c r="K66" s="25">
        <f t="shared" si="13"/>
        <v>0</v>
      </c>
      <c r="L66" s="25">
        <f t="shared" si="13"/>
        <v>0</v>
      </c>
      <c r="M66" s="25">
        <f t="shared" si="13"/>
        <v>0</v>
      </c>
      <c r="N66" s="84">
        <f t="shared" si="13"/>
        <v>0</v>
      </c>
      <c r="O66" s="117"/>
      <c r="P66" s="15"/>
    </row>
    <row r="67" spans="1:16" s="5" customFormat="1" ht="18" customHeight="1" x14ac:dyDescent="0.2">
      <c r="A67" s="103" t="s">
        <v>74</v>
      </c>
      <c r="B67" s="112" t="s">
        <v>38</v>
      </c>
      <c r="C67" s="20">
        <f>SUM(D67:N67)</f>
        <v>499.99792630995347</v>
      </c>
      <c r="D67" s="21">
        <v>48.61141561821136</v>
      </c>
      <c r="E67" s="21">
        <v>48.538534935125583</v>
      </c>
      <c r="F67" s="21">
        <v>8.2719575302353654</v>
      </c>
      <c r="G67" s="21">
        <v>13.373605346239556</v>
      </c>
      <c r="H67" s="21">
        <v>143.90290875286104</v>
      </c>
      <c r="I67" s="21">
        <v>95.983859623964548</v>
      </c>
      <c r="J67" s="21">
        <v>43.94705190072181</v>
      </c>
      <c r="K67" s="21">
        <v>5.320289865261512</v>
      </c>
      <c r="L67" s="21">
        <v>66.940907414283558</v>
      </c>
      <c r="M67" s="21">
        <v>21.026077070245844</v>
      </c>
      <c r="N67" s="28">
        <v>4.0813182528033529</v>
      </c>
      <c r="O67" s="115">
        <f>SUM(D69:N69)</f>
        <v>0</v>
      </c>
      <c r="P67" s="15"/>
    </row>
    <row r="68" spans="1:16" s="5" customFormat="1" ht="21.75" customHeight="1" x14ac:dyDescent="0.2">
      <c r="A68" s="105"/>
      <c r="B68" s="113"/>
      <c r="C68" s="22" t="s">
        <v>26</v>
      </c>
      <c r="D68" s="23">
        <v>0</v>
      </c>
      <c r="E68" s="23">
        <v>0</v>
      </c>
      <c r="F68" s="23">
        <v>0</v>
      </c>
      <c r="G68" s="23">
        <v>0</v>
      </c>
      <c r="H68" s="23">
        <v>0</v>
      </c>
      <c r="I68" s="23">
        <v>0</v>
      </c>
      <c r="J68" s="23">
        <v>0</v>
      </c>
      <c r="K68" s="23">
        <v>0</v>
      </c>
      <c r="L68" s="23">
        <v>0</v>
      </c>
      <c r="M68" s="23">
        <v>0</v>
      </c>
      <c r="N68" s="83">
        <v>0</v>
      </c>
      <c r="O68" s="116"/>
      <c r="P68" s="15"/>
    </row>
    <row r="69" spans="1:16" s="5" customFormat="1" ht="18" customHeight="1" thickBot="1" x14ac:dyDescent="0.25">
      <c r="A69" s="105"/>
      <c r="B69" s="114"/>
      <c r="C69" s="24" t="s">
        <v>25</v>
      </c>
      <c r="D69" s="25">
        <f t="shared" ref="D69:N69" si="14">D68*D67</f>
        <v>0</v>
      </c>
      <c r="E69" s="25">
        <f t="shared" si="14"/>
        <v>0</v>
      </c>
      <c r="F69" s="25">
        <f t="shared" si="14"/>
        <v>0</v>
      </c>
      <c r="G69" s="25">
        <f t="shared" si="14"/>
        <v>0</v>
      </c>
      <c r="H69" s="25">
        <f t="shared" si="14"/>
        <v>0</v>
      </c>
      <c r="I69" s="25">
        <f t="shared" si="14"/>
        <v>0</v>
      </c>
      <c r="J69" s="25">
        <f t="shared" si="14"/>
        <v>0</v>
      </c>
      <c r="K69" s="25">
        <f t="shared" si="14"/>
        <v>0</v>
      </c>
      <c r="L69" s="25">
        <f t="shared" si="14"/>
        <v>0</v>
      </c>
      <c r="M69" s="25">
        <f t="shared" si="14"/>
        <v>0</v>
      </c>
      <c r="N69" s="84">
        <f t="shared" si="14"/>
        <v>0</v>
      </c>
      <c r="O69" s="117"/>
      <c r="P69" s="15"/>
    </row>
    <row r="70" spans="1:16" s="5" customFormat="1" ht="18" customHeight="1" x14ac:dyDescent="0.2">
      <c r="A70" s="103" t="s">
        <v>75</v>
      </c>
      <c r="B70" s="112" t="s">
        <v>39</v>
      </c>
      <c r="C70" s="26">
        <f>SUM(D70:N70)</f>
        <v>11399.952719866942</v>
      </c>
      <c r="D70" s="21">
        <v>1108.340276095219</v>
      </c>
      <c r="E70" s="21">
        <v>1106.6785965208633</v>
      </c>
      <c r="F70" s="21">
        <v>188.60063168936634</v>
      </c>
      <c r="G70" s="21">
        <v>304.91820189426187</v>
      </c>
      <c r="H70" s="21">
        <v>3280.986319565232</v>
      </c>
      <c r="I70" s="21">
        <v>2188.4319994263919</v>
      </c>
      <c r="J70" s="21">
        <v>1001.9927833364573</v>
      </c>
      <c r="K70" s="21">
        <v>121.30260892796248</v>
      </c>
      <c r="L70" s="21">
        <v>1526.2526890456652</v>
      </c>
      <c r="M70" s="21">
        <v>479.39455720160527</v>
      </c>
      <c r="N70" s="28">
        <v>93.054056163916442</v>
      </c>
      <c r="O70" s="115">
        <f>SUM(D72:N72)</f>
        <v>0</v>
      </c>
      <c r="P70" s="15"/>
    </row>
    <row r="71" spans="1:16" s="5" customFormat="1" ht="21.75" customHeight="1" x14ac:dyDescent="0.2">
      <c r="A71" s="105"/>
      <c r="B71" s="113"/>
      <c r="C71" s="22" t="s">
        <v>26</v>
      </c>
      <c r="D71" s="23">
        <v>0</v>
      </c>
      <c r="E71" s="23">
        <v>0</v>
      </c>
      <c r="F71" s="23">
        <v>0</v>
      </c>
      <c r="G71" s="23">
        <v>0</v>
      </c>
      <c r="H71" s="23">
        <v>0</v>
      </c>
      <c r="I71" s="23">
        <v>0</v>
      </c>
      <c r="J71" s="23">
        <v>0</v>
      </c>
      <c r="K71" s="23">
        <v>0</v>
      </c>
      <c r="L71" s="23">
        <v>0</v>
      </c>
      <c r="M71" s="23">
        <v>0</v>
      </c>
      <c r="N71" s="83">
        <v>0</v>
      </c>
      <c r="O71" s="116"/>
      <c r="P71" s="15"/>
    </row>
    <row r="72" spans="1:16" s="5" customFormat="1" ht="18" customHeight="1" thickBot="1" x14ac:dyDescent="0.25">
      <c r="A72" s="105"/>
      <c r="B72" s="114"/>
      <c r="C72" s="27" t="s">
        <v>25</v>
      </c>
      <c r="D72" s="25">
        <f t="shared" ref="D72:N72" si="15">D71*D70</f>
        <v>0</v>
      </c>
      <c r="E72" s="25">
        <f t="shared" si="15"/>
        <v>0</v>
      </c>
      <c r="F72" s="25">
        <f t="shared" si="15"/>
        <v>0</v>
      </c>
      <c r="G72" s="25">
        <f t="shared" si="15"/>
        <v>0</v>
      </c>
      <c r="H72" s="25">
        <f t="shared" si="15"/>
        <v>0</v>
      </c>
      <c r="I72" s="25">
        <f t="shared" si="15"/>
        <v>0</v>
      </c>
      <c r="J72" s="25">
        <f t="shared" si="15"/>
        <v>0</v>
      </c>
      <c r="K72" s="25">
        <f t="shared" si="15"/>
        <v>0</v>
      </c>
      <c r="L72" s="25">
        <f t="shared" si="15"/>
        <v>0</v>
      </c>
      <c r="M72" s="25">
        <f t="shared" si="15"/>
        <v>0</v>
      </c>
      <c r="N72" s="84">
        <f t="shared" si="15"/>
        <v>0</v>
      </c>
      <c r="O72" s="117"/>
      <c r="P72" s="15"/>
    </row>
    <row r="73" spans="1:16" s="5" customFormat="1" ht="18" customHeight="1" x14ac:dyDescent="0.2">
      <c r="A73" s="103" t="s">
        <v>76</v>
      </c>
      <c r="B73" s="112" t="s">
        <v>40</v>
      </c>
      <c r="C73" s="26">
        <f>SUM(D73:N73)</f>
        <v>419.99825810036089</v>
      </c>
      <c r="D73" s="21">
        <v>40.833589119297542</v>
      </c>
      <c r="E73" s="21">
        <v>40.772369345505489</v>
      </c>
      <c r="F73" s="21">
        <v>6.9484443253977073</v>
      </c>
      <c r="G73" s="21">
        <v>11.233828490841228</v>
      </c>
      <c r="H73" s="21">
        <v>120.87844335240328</v>
      </c>
      <c r="I73" s="21">
        <v>80.626442084130218</v>
      </c>
      <c r="J73" s="21">
        <v>36.91552359660632</v>
      </c>
      <c r="K73" s="21">
        <v>4.46904348681967</v>
      </c>
      <c r="L73" s="21">
        <v>56.230362227998192</v>
      </c>
      <c r="M73" s="21">
        <v>17.661904739006509</v>
      </c>
      <c r="N73" s="28">
        <v>3.4283073323548159</v>
      </c>
      <c r="O73" s="115">
        <f>SUM(D75:N75)</f>
        <v>0</v>
      </c>
      <c r="P73" s="15"/>
    </row>
    <row r="74" spans="1:16" s="5" customFormat="1" ht="21.75" customHeight="1" x14ac:dyDescent="0.2">
      <c r="A74" s="105"/>
      <c r="B74" s="113"/>
      <c r="C74" s="22" t="s">
        <v>26</v>
      </c>
      <c r="D74" s="23">
        <v>0</v>
      </c>
      <c r="E74" s="23">
        <v>0</v>
      </c>
      <c r="F74" s="23">
        <v>0</v>
      </c>
      <c r="G74" s="23">
        <v>0</v>
      </c>
      <c r="H74" s="23">
        <v>0</v>
      </c>
      <c r="I74" s="23">
        <v>0</v>
      </c>
      <c r="J74" s="23">
        <v>0</v>
      </c>
      <c r="K74" s="23">
        <v>0</v>
      </c>
      <c r="L74" s="23">
        <v>0</v>
      </c>
      <c r="M74" s="23">
        <v>0</v>
      </c>
      <c r="N74" s="83">
        <v>0</v>
      </c>
      <c r="O74" s="116"/>
      <c r="P74" s="15"/>
    </row>
    <row r="75" spans="1:16" s="5" customFormat="1" ht="18" customHeight="1" thickBot="1" x14ac:dyDescent="0.25">
      <c r="A75" s="105"/>
      <c r="B75" s="114"/>
      <c r="C75" s="24" t="s">
        <v>25</v>
      </c>
      <c r="D75" s="25">
        <f t="shared" ref="D75:N75" si="16">D74*D73</f>
        <v>0</v>
      </c>
      <c r="E75" s="25">
        <f t="shared" si="16"/>
        <v>0</v>
      </c>
      <c r="F75" s="25">
        <f t="shared" si="16"/>
        <v>0</v>
      </c>
      <c r="G75" s="25">
        <f t="shared" si="16"/>
        <v>0</v>
      </c>
      <c r="H75" s="25">
        <f t="shared" si="16"/>
        <v>0</v>
      </c>
      <c r="I75" s="25">
        <f t="shared" si="16"/>
        <v>0</v>
      </c>
      <c r="J75" s="25">
        <f t="shared" si="16"/>
        <v>0</v>
      </c>
      <c r="K75" s="25">
        <f t="shared" si="16"/>
        <v>0</v>
      </c>
      <c r="L75" s="25">
        <f t="shared" si="16"/>
        <v>0</v>
      </c>
      <c r="M75" s="25">
        <f t="shared" si="16"/>
        <v>0</v>
      </c>
      <c r="N75" s="84">
        <f t="shared" si="16"/>
        <v>0</v>
      </c>
      <c r="O75" s="117"/>
      <c r="P75" s="15"/>
    </row>
    <row r="76" spans="1:16" s="5" customFormat="1" ht="18" customHeight="1" x14ac:dyDescent="0.2">
      <c r="A76" s="103" t="s">
        <v>77</v>
      </c>
      <c r="B76" s="112" t="s">
        <v>41</v>
      </c>
      <c r="C76" s="26">
        <f>SUM(D76:N76)</f>
        <v>199.99917052398141</v>
      </c>
      <c r="D76" s="21">
        <v>19.444566247284545</v>
      </c>
      <c r="E76" s="21">
        <v>19.415413974050232</v>
      </c>
      <c r="F76" s="21">
        <v>3.3087830120941462</v>
      </c>
      <c r="G76" s="21">
        <v>5.3494421384958226</v>
      </c>
      <c r="H76" s="21">
        <v>57.561163501144421</v>
      </c>
      <c r="I76" s="21">
        <v>38.393543849585818</v>
      </c>
      <c r="J76" s="21">
        <v>17.578820760288725</v>
      </c>
      <c r="K76" s="21">
        <v>2.1281159461046051</v>
      </c>
      <c r="L76" s="21">
        <v>26.776362965713425</v>
      </c>
      <c r="M76" s="21">
        <v>8.4104308280983382</v>
      </c>
      <c r="N76" s="28">
        <v>1.632527301121341</v>
      </c>
      <c r="O76" s="115">
        <f>SUM(D78:N78)</f>
        <v>0</v>
      </c>
      <c r="P76" s="15"/>
    </row>
    <row r="77" spans="1:16" s="5" customFormat="1" ht="21.75" customHeight="1" x14ac:dyDescent="0.2">
      <c r="A77" s="105"/>
      <c r="B77" s="113"/>
      <c r="C77" s="22" t="s">
        <v>26</v>
      </c>
      <c r="D77" s="23">
        <v>0</v>
      </c>
      <c r="E77" s="23">
        <v>0</v>
      </c>
      <c r="F77" s="23">
        <v>0</v>
      </c>
      <c r="G77" s="23">
        <v>0</v>
      </c>
      <c r="H77" s="23">
        <v>0</v>
      </c>
      <c r="I77" s="23">
        <v>0</v>
      </c>
      <c r="J77" s="23">
        <v>0</v>
      </c>
      <c r="K77" s="23">
        <v>0</v>
      </c>
      <c r="L77" s="23">
        <v>0</v>
      </c>
      <c r="M77" s="23">
        <v>0</v>
      </c>
      <c r="N77" s="83">
        <v>0</v>
      </c>
      <c r="O77" s="116"/>
      <c r="P77" s="15"/>
    </row>
    <row r="78" spans="1:16" s="5" customFormat="1" ht="18" customHeight="1" thickBot="1" x14ac:dyDescent="0.25">
      <c r="A78" s="105"/>
      <c r="B78" s="114"/>
      <c r="C78" s="24" t="s">
        <v>25</v>
      </c>
      <c r="D78" s="25">
        <f t="shared" ref="D78:N78" si="17">D77*D76</f>
        <v>0</v>
      </c>
      <c r="E78" s="25">
        <f t="shared" si="17"/>
        <v>0</v>
      </c>
      <c r="F78" s="25">
        <f t="shared" si="17"/>
        <v>0</v>
      </c>
      <c r="G78" s="25">
        <f t="shared" si="17"/>
        <v>0</v>
      </c>
      <c r="H78" s="25">
        <f t="shared" si="17"/>
        <v>0</v>
      </c>
      <c r="I78" s="25">
        <f t="shared" si="17"/>
        <v>0</v>
      </c>
      <c r="J78" s="25">
        <f t="shared" si="17"/>
        <v>0</v>
      </c>
      <c r="K78" s="25">
        <f t="shared" si="17"/>
        <v>0</v>
      </c>
      <c r="L78" s="25">
        <f t="shared" si="17"/>
        <v>0</v>
      </c>
      <c r="M78" s="25">
        <f t="shared" si="17"/>
        <v>0</v>
      </c>
      <c r="N78" s="84">
        <f t="shared" si="17"/>
        <v>0</v>
      </c>
      <c r="O78" s="117"/>
      <c r="P78" s="15"/>
    </row>
    <row r="79" spans="1:16" s="5" customFormat="1" ht="18" customHeight="1" x14ac:dyDescent="0.2">
      <c r="A79" s="103" t="s">
        <v>78</v>
      </c>
      <c r="B79" s="112" t="s">
        <v>42</v>
      </c>
      <c r="C79" s="26">
        <f>SUM(D79:N79)</f>
        <v>9.9999585261990713</v>
      </c>
      <c r="D79" s="21">
        <v>0.97222831236422724</v>
      </c>
      <c r="E79" s="21">
        <v>0.97077069870251165</v>
      </c>
      <c r="F79" s="21">
        <v>0.16543915060470732</v>
      </c>
      <c r="G79" s="21">
        <v>0.26747210692479112</v>
      </c>
      <c r="H79" s="21">
        <v>2.8780581750572209</v>
      </c>
      <c r="I79" s="21">
        <v>1.919677192479291</v>
      </c>
      <c r="J79" s="21">
        <v>0.87894103801443624</v>
      </c>
      <c r="K79" s="21">
        <v>0.10640579730523025</v>
      </c>
      <c r="L79" s="21">
        <v>1.3388181482856711</v>
      </c>
      <c r="M79" s="21">
        <v>0.42052154140491688</v>
      </c>
      <c r="N79" s="28">
        <v>8.1626365056067046E-2</v>
      </c>
      <c r="O79" s="115">
        <f>SUM(D81:N81)</f>
        <v>0</v>
      </c>
      <c r="P79" s="15"/>
    </row>
    <row r="80" spans="1:16" s="5" customFormat="1" ht="21.75" customHeight="1" x14ac:dyDescent="0.2">
      <c r="A80" s="105"/>
      <c r="B80" s="113"/>
      <c r="C80" s="22" t="s">
        <v>26</v>
      </c>
      <c r="D80" s="23">
        <v>0</v>
      </c>
      <c r="E80" s="23">
        <v>0</v>
      </c>
      <c r="F80" s="23">
        <v>0</v>
      </c>
      <c r="G80" s="23">
        <v>0</v>
      </c>
      <c r="H80" s="23">
        <v>0</v>
      </c>
      <c r="I80" s="23">
        <v>0</v>
      </c>
      <c r="J80" s="23">
        <v>0</v>
      </c>
      <c r="K80" s="23">
        <v>0</v>
      </c>
      <c r="L80" s="23">
        <v>0</v>
      </c>
      <c r="M80" s="23">
        <v>0</v>
      </c>
      <c r="N80" s="83">
        <v>0</v>
      </c>
      <c r="O80" s="116"/>
      <c r="P80" s="15"/>
    </row>
    <row r="81" spans="1:16" s="5" customFormat="1" ht="18" customHeight="1" thickBot="1" x14ac:dyDescent="0.25">
      <c r="A81" s="105"/>
      <c r="B81" s="114"/>
      <c r="C81" s="24" t="s">
        <v>25</v>
      </c>
      <c r="D81" s="25">
        <f t="shared" ref="D81:N81" si="18">D80*D79</f>
        <v>0</v>
      </c>
      <c r="E81" s="25">
        <f t="shared" si="18"/>
        <v>0</v>
      </c>
      <c r="F81" s="25">
        <f t="shared" si="18"/>
        <v>0</v>
      </c>
      <c r="G81" s="25">
        <f t="shared" si="18"/>
        <v>0</v>
      </c>
      <c r="H81" s="25">
        <f t="shared" si="18"/>
        <v>0</v>
      </c>
      <c r="I81" s="25">
        <f t="shared" si="18"/>
        <v>0</v>
      </c>
      <c r="J81" s="25">
        <f t="shared" si="18"/>
        <v>0</v>
      </c>
      <c r="K81" s="25">
        <f t="shared" si="18"/>
        <v>0</v>
      </c>
      <c r="L81" s="25">
        <f t="shared" si="18"/>
        <v>0</v>
      </c>
      <c r="M81" s="25">
        <f t="shared" si="18"/>
        <v>0</v>
      </c>
      <c r="N81" s="84">
        <f t="shared" si="18"/>
        <v>0</v>
      </c>
      <c r="O81" s="117"/>
      <c r="P81" s="15"/>
    </row>
    <row r="82" spans="1:16" s="5" customFormat="1" ht="18" customHeight="1" x14ac:dyDescent="0.2">
      <c r="A82" s="103" t="s">
        <v>79</v>
      </c>
      <c r="B82" s="113" t="s">
        <v>43</v>
      </c>
      <c r="C82" s="26">
        <f>SUM(D82:N82)</f>
        <v>19.999917052398143</v>
      </c>
      <c r="D82" s="21">
        <v>1.9444566247284545</v>
      </c>
      <c r="E82" s="21">
        <v>1.9415413974050233</v>
      </c>
      <c r="F82" s="21">
        <v>0.33087830120941464</v>
      </c>
      <c r="G82" s="21">
        <v>0.53494421384958224</v>
      </c>
      <c r="H82" s="21">
        <v>5.7561163501144419</v>
      </c>
      <c r="I82" s="21">
        <v>3.8393543849585821</v>
      </c>
      <c r="J82" s="21">
        <v>1.7578820760288725</v>
      </c>
      <c r="K82" s="21">
        <v>0.21281159461046051</v>
      </c>
      <c r="L82" s="21">
        <v>2.6776362965713423</v>
      </c>
      <c r="M82" s="21">
        <v>0.84104308280983375</v>
      </c>
      <c r="N82" s="28">
        <v>0.16325273011213409</v>
      </c>
      <c r="O82" s="115">
        <f>SUM(D84:N84)</f>
        <v>0</v>
      </c>
      <c r="P82" s="15"/>
    </row>
    <row r="83" spans="1:16" s="5" customFormat="1" ht="21.75" customHeight="1" x14ac:dyDescent="0.2">
      <c r="A83" s="105"/>
      <c r="B83" s="113"/>
      <c r="C83" s="22" t="s">
        <v>26</v>
      </c>
      <c r="D83" s="23">
        <v>0</v>
      </c>
      <c r="E83" s="23">
        <v>0</v>
      </c>
      <c r="F83" s="23">
        <v>0</v>
      </c>
      <c r="G83" s="23">
        <v>0</v>
      </c>
      <c r="H83" s="23">
        <v>0</v>
      </c>
      <c r="I83" s="23">
        <v>0</v>
      </c>
      <c r="J83" s="23">
        <v>0</v>
      </c>
      <c r="K83" s="23">
        <v>0</v>
      </c>
      <c r="L83" s="23">
        <v>0</v>
      </c>
      <c r="M83" s="23">
        <v>0</v>
      </c>
      <c r="N83" s="83">
        <v>0</v>
      </c>
      <c r="O83" s="116"/>
      <c r="P83" s="15"/>
    </row>
    <row r="84" spans="1:16" s="5" customFormat="1" ht="18" customHeight="1" thickBot="1" x14ac:dyDescent="0.25">
      <c r="A84" s="105"/>
      <c r="B84" s="113"/>
      <c r="C84" s="24" t="s">
        <v>25</v>
      </c>
      <c r="D84" s="25">
        <f t="shared" ref="D84:N84" si="19">D83*D82</f>
        <v>0</v>
      </c>
      <c r="E84" s="25">
        <f t="shared" si="19"/>
        <v>0</v>
      </c>
      <c r="F84" s="25">
        <f t="shared" si="19"/>
        <v>0</v>
      </c>
      <c r="G84" s="25">
        <f t="shared" si="19"/>
        <v>0</v>
      </c>
      <c r="H84" s="25">
        <f t="shared" si="19"/>
        <v>0</v>
      </c>
      <c r="I84" s="25">
        <f t="shared" si="19"/>
        <v>0</v>
      </c>
      <c r="J84" s="25">
        <f t="shared" si="19"/>
        <v>0</v>
      </c>
      <c r="K84" s="25">
        <f t="shared" si="19"/>
        <v>0</v>
      </c>
      <c r="L84" s="25">
        <f t="shared" si="19"/>
        <v>0</v>
      </c>
      <c r="M84" s="25">
        <f t="shared" si="19"/>
        <v>0</v>
      </c>
      <c r="N84" s="84">
        <f t="shared" si="19"/>
        <v>0</v>
      </c>
      <c r="O84" s="117"/>
      <c r="P84" s="15"/>
    </row>
    <row r="85" spans="1:16" s="5" customFormat="1" ht="18" customHeight="1" x14ac:dyDescent="0.2">
      <c r="A85" s="103" t="s">
        <v>80</v>
      </c>
      <c r="B85" s="112" t="s">
        <v>44</v>
      </c>
      <c r="C85" s="26">
        <f>10*2</f>
        <v>20</v>
      </c>
      <c r="D85" s="21">
        <v>1.9444566247284545</v>
      </c>
      <c r="E85" s="21">
        <v>1.9415413974050233</v>
      </c>
      <c r="F85" s="21">
        <v>0.33087830120941464</v>
      </c>
      <c r="G85" s="21">
        <v>0.53494421384958224</v>
      </c>
      <c r="H85" s="21">
        <v>5.7561163501144419</v>
      </c>
      <c r="I85" s="21">
        <v>3.8393543849585821</v>
      </c>
      <c r="J85" s="21">
        <v>1.7578820760288725</v>
      </c>
      <c r="K85" s="21">
        <v>0.21281159461046051</v>
      </c>
      <c r="L85" s="21">
        <v>2.6776362965713423</v>
      </c>
      <c r="M85" s="21">
        <v>0.84104308280983375</v>
      </c>
      <c r="N85" s="28">
        <v>0.16325273011213409</v>
      </c>
      <c r="O85" s="115">
        <f>SUM(D87:N87)</f>
        <v>0</v>
      </c>
      <c r="P85" s="15"/>
    </row>
    <row r="86" spans="1:16" s="5" customFormat="1" ht="21.75" customHeight="1" x14ac:dyDescent="0.2">
      <c r="A86" s="105"/>
      <c r="B86" s="113"/>
      <c r="C86" s="22" t="s">
        <v>26</v>
      </c>
      <c r="D86" s="23">
        <v>0</v>
      </c>
      <c r="E86" s="23">
        <v>0</v>
      </c>
      <c r="F86" s="23">
        <v>0</v>
      </c>
      <c r="G86" s="23">
        <v>0</v>
      </c>
      <c r="H86" s="23">
        <v>0</v>
      </c>
      <c r="I86" s="23">
        <v>0</v>
      </c>
      <c r="J86" s="23">
        <v>0</v>
      </c>
      <c r="K86" s="23">
        <v>0</v>
      </c>
      <c r="L86" s="23">
        <v>0</v>
      </c>
      <c r="M86" s="23">
        <v>0</v>
      </c>
      <c r="N86" s="83">
        <v>0</v>
      </c>
      <c r="O86" s="116"/>
      <c r="P86" s="15"/>
    </row>
    <row r="87" spans="1:16" s="5" customFormat="1" ht="18" customHeight="1" thickBot="1" x14ac:dyDescent="0.25">
      <c r="A87" s="105"/>
      <c r="B87" s="113"/>
      <c r="C87" s="24" t="s">
        <v>25</v>
      </c>
      <c r="D87" s="25">
        <f t="shared" ref="D87:N87" si="20">D86*D85</f>
        <v>0</v>
      </c>
      <c r="E87" s="25">
        <f t="shared" si="20"/>
        <v>0</v>
      </c>
      <c r="F87" s="25">
        <f t="shared" si="20"/>
        <v>0</v>
      </c>
      <c r="G87" s="25">
        <f t="shared" si="20"/>
        <v>0</v>
      </c>
      <c r="H87" s="25">
        <f t="shared" si="20"/>
        <v>0</v>
      </c>
      <c r="I87" s="25">
        <f t="shared" si="20"/>
        <v>0</v>
      </c>
      <c r="J87" s="25">
        <f t="shared" si="20"/>
        <v>0</v>
      </c>
      <c r="K87" s="25">
        <f t="shared" si="20"/>
        <v>0</v>
      </c>
      <c r="L87" s="25">
        <f t="shared" si="20"/>
        <v>0</v>
      </c>
      <c r="M87" s="25">
        <f t="shared" si="20"/>
        <v>0</v>
      </c>
      <c r="N87" s="84">
        <f t="shared" si="20"/>
        <v>0</v>
      </c>
      <c r="O87" s="117"/>
      <c r="P87" s="15"/>
    </row>
    <row r="88" spans="1:16" s="5" customFormat="1" ht="18" customHeight="1" x14ac:dyDescent="0.2">
      <c r="A88" s="103" t="s">
        <v>81</v>
      </c>
      <c r="B88" s="112" t="s">
        <v>45</v>
      </c>
      <c r="C88" s="26">
        <f>SUM(D88:N88)</f>
        <v>19.999917052398143</v>
      </c>
      <c r="D88" s="21">
        <v>1.9444566247284545</v>
      </c>
      <c r="E88" s="21">
        <v>1.9415413974050233</v>
      </c>
      <c r="F88" s="21">
        <v>0.33087830120941464</v>
      </c>
      <c r="G88" s="21">
        <v>0.53494421384958224</v>
      </c>
      <c r="H88" s="21">
        <v>5.7561163501144419</v>
      </c>
      <c r="I88" s="21">
        <v>3.8393543849585821</v>
      </c>
      <c r="J88" s="21">
        <v>1.7578820760288725</v>
      </c>
      <c r="K88" s="21">
        <v>0.21281159461046051</v>
      </c>
      <c r="L88" s="21">
        <v>2.6776362965713423</v>
      </c>
      <c r="M88" s="21">
        <v>0.84104308280983375</v>
      </c>
      <c r="N88" s="28">
        <v>0.16325273011213409</v>
      </c>
      <c r="O88" s="115">
        <f>SUM(D90:N90)</f>
        <v>0</v>
      </c>
      <c r="P88" s="15"/>
    </row>
    <row r="89" spans="1:16" s="5" customFormat="1" ht="21.75" customHeight="1" x14ac:dyDescent="0.2">
      <c r="A89" s="105"/>
      <c r="B89" s="113"/>
      <c r="C89" s="22" t="s">
        <v>26</v>
      </c>
      <c r="D89" s="23">
        <v>0</v>
      </c>
      <c r="E89" s="23">
        <v>0</v>
      </c>
      <c r="F89" s="23">
        <v>0</v>
      </c>
      <c r="G89" s="23">
        <v>0</v>
      </c>
      <c r="H89" s="23">
        <v>0</v>
      </c>
      <c r="I89" s="23">
        <v>0</v>
      </c>
      <c r="J89" s="23">
        <v>0</v>
      </c>
      <c r="K89" s="23">
        <v>0</v>
      </c>
      <c r="L89" s="23">
        <v>0</v>
      </c>
      <c r="M89" s="23">
        <v>0</v>
      </c>
      <c r="N89" s="83">
        <v>0</v>
      </c>
      <c r="O89" s="116"/>
      <c r="P89" s="15"/>
    </row>
    <row r="90" spans="1:16" s="5" customFormat="1" ht="18" customHeight="1" thickBot="1" x14ac:dyDescent="0.25">
      <c r="A90" s="105"/>
      <c r="B90" s="114"/>
      <c r="C90" s="24" t="s">
        <v>25</v>
      </c>
      <c r="D90" s="25">
        <f t="shared" ref="D90:N90" si="21">D89*D88</f>
        <v>0</v>
      </c>
      <c r="E90" s="25">
        <f t="shared" si="21"/>
        <v>0</v>
      </c>
      <c r="F90" s="25">
        <f t="shared" si="21"/>
        <v>0</v>
      </c>
      <c r="G90" s="25">
        <f t="shared" si="21"/>
        <v>0</v>
      </c>
      <c r="H90" s="25">
        <f t="shared" si="21"/>
        <v>0</v>
      </c>
      <c r="I90" s="25">
        <f t="shared" si="21"/>
        <v>0</v>
      </c>
      <c r="J90" s="25">
        <f t="shared" si="21"/>
        <v>0</v>
      </c>
      <c r="K90" s="25">
        <f t="shared" si="21"/>
        <v>0</v>
      </c>
      <c r="L90" s="25">
        <f t="shared" si="21"/>
        <v>0</v>
      </c>
      <c r="M90" s="25">
        <f t="shared" si="21"/>
        <v>0</v>
      </c>
      <c r="N90" s="84">
        <f t="shared" si="21"/>
        <v>0</v>
      </c>
      <c r="O90" s="117"/>
      <c r="P90" s="15"/>
    </row>
    <row r="91" spans="1:16" s="5" customFormat="1" ht="18" customHeight="1" x14ac:dyDescent="0.2">
      <c r="A91" s="103" t="s">
        <v>82</v>
      </c>
      <c r="B91" s="112" t="s">
        <v>46</v>
      </c>
      <c r="C91" s="26">
        <f>SUM(D91:N91)</f>
        <v>19.999917052398143</v>
      </c>
      <c r="D91" s="21">
        <v>1.9444566247284545</v>
      </c>
      <c r="E91" s="21">
        <v>1.9415413974050233</v>
      </c>
      <c r="F91" s="21">
        <v>0.33087830120941464</v>
      </c>
      <c r="G91" s="21">
        <v>0.53494421384958224</v>
      </c>
      <c r="H91" s="21">
        <v>5.7561163501144419</v>
      </c>
      <c r="I91" s="21">
        <v>3.8393543849585821</v>
      </c>
      <c r="J91" s="21">
        <v>1.7578820760288725</v>
      </c>
      <c r="K91" s="21">
        <v>0.21281159461046051</v>
      </c>
      <c r="L91" s="21">
        <v>2.6776362965713423</v>
      </c>
      <c r="M91" s="21">
        <v>0.84104308280983375</v>
      </c>
      <c r="N91" s="28">
        <v>0.16325273011213409</v>
      </c>
      <c r="O91" s="115">
        <f>SUM(D93:N93)</f>
        <v>0</v>
      </c>
      <c r="P91" s="15"/>
    </row>
    <row r="92" spans="1:16" s="5" customFormat="1" ht="21.75" customHeight="1" x14ac:dyDescent="0.2">
      <c r="A92" s="105"/>
      <c r="B92" s="113"/>
      <c r="C92" s="22" t="s">
        <v>26</v>
      </c>
      <c r="D92" s="23">
        <v>0</v>
      </c>
      <c r="E92" s="23">
        <v>0</v>
      </c>
      <c r="F92" s="23">
        <v>0</v>
      </c>
      <c r="G92" s="23">
        <v>0</v>
      </c>
      <c r="H92" s="23">
        <v>0</v>
      </c>
      <c r="I92" s="23">
        <v>0</v>
      </c>
      <c r="J92" s="23">
        <v>0</v>
      </c>
      <c r="K92" s="23">
        <v>0</v>
      </c>
      <c r="L92" s="23">
        <v>0</v>
      </c>
      <c r="M92" s="23">
        <v>0</v>
      </c>
      <c r="N92" s="83">
        <v>0</v>
      </c>
      <c r="O92" s="116"/>
      <c r="P92" s="15"/>
    </row>
    <row r="93" spans="1:16" s="5" customFormat="1" ht="18" customHeight="1" thickBot="1" x14ac:dyDescent="0.25">
      <c r="A93" s="105"/>
      <c r="B93" s="114"/>
      <c r="C93" s="24" t="s">
        <v>25</v>
      </c>
      <c r="D93" s="25">
        <f t="shared" ref="D93:N93" si="22">D92*D91</f>
        <v>0</v>
      </c>
      <c r="E93" s="25">
        <f t="shared" si="22"/>
        <v>0</v>
      </c>
      <c r="F93" s="25">
        <f t="shared" si="22"/>
        <v>0</v>
      </c>
      <c r="G93" s="25">
        <f t="shared" si="22"/>
        <v>0</v>
      </c>
      <c r="H93" s="25">
        <f t="shared" si="22"/>
        <v>0</v>
      </c>
      <c r="I93" s="25">
        <f t="shared" si="22"/>
        <v>0</v>
      </c>
      <c r="J93" s="25">
        <f t="shared" si="22"/>
        <v>0</v>
      </c>
      <c r="K93" s="25">
        <f t="shared" si="22"/>
        <v>0</v>
      </c>
      <c r="L93" s="25">
        <f t="shared" si="22"/>
        <v>0</v>
      </c>
      <c r="M93" s="25">
        <f t="shared" si="22"/>
        <v>0</v>
      </c>
      <c r="N93" s="84">
        <f t="shared" si="22"/>
        <v>0</v>
      </c>
      <c r="O93" s="117"/>
      <c r="P93" s="15"/>
    </row>
    <row r="94" spans="1:16" s="5" customFormat="1" ht="18" customHeight="1" x14ac:dyDescent="0.2">
      <c r="A94" s="103" t="s">
        <v>83</v>
      </c>
      <c r="B94" s="112" t="s">
        <v>47</v>
      </c>
      <c r="C94" s="26">
        <f>SUM(D94:N94)</f>
        <v>9.9999585261990713</v>
      </c>
      <c r="D94" s="21">
        <v>0.97222831236422724</v>
      </c>
      <c r="E94" s="21">
        <v>0.97077069870251165</v>
      </c>
      <c r="F94" s="21">
        <v>0.16543915060470732</v>
      </c>
      <c r="G94" s="21">
        <v>0.26747210692479112</v>
      </c>
      <c r="H94" s="21">
        <v>2.8780581750572209</v>
      </c>
      <c r="I94" s="21">
        <v>1.919677192479291</v>
      </c>
      <c r="J94" s="21">
        <v>0.87894103801443624</v>
      </c>
      <c r="K94" s="21">
        <v>0.10640579730523025</v>
      </c>
      <c r="L94" s="21">
        <v>1.3388181482856711</v>
      </c>
      <c r="M94" s="21">
        <v>0.42052154140491688</v>
      </c>
      <c r="N94" s="28">
        <v>8.1626365056067046E-2</v>
      </c>
      <c r="O94" s="115">
        <f>SUM(D96:N96)</f>
        <v>0</v>
      </c>
      <c r="P94" s="15"/>
    </row>
    <row r="95" spans="1:16" s="5" customFormat="1" ht="21.75" customHeight="1" x14ac:dyDescent="0.2">
      <c r="A95" s="105"/>
      <c r="B95" s="113"/>
      <c r="C95" s="22" t="s">
        <v>26</v>
      </c>
      <c r="D95" s="23">
        <v>0</v>
      </c>
      <c r="E95" s="23">
        <v>0</v>
      </c>
      <c r="F95" s="23">
        <v>0</v>
      </c>
      <c r="G95" s="23">
        <v>0</v>
      </c>
      <c r="H95" s="23">
        <v>0</v>
      </c>
      <c r="I95" s="23">
        <v>0</v>
      </c>
      <c r="J95" s="23">
        <v>0</v>
      </c>
      <c r="K95" s="23">
        <v>0</v>
      </c>
      <c r="L95" s="23">
        <v>0</v>
      </c>
      <c r="M95" s="23">
        <v>0</v>
      </c>
      <c r="N95" s="83">
        <v>0</v>
      </c>
      <c r="O95" s="116"/>
      <c r="P95" s="15"/>
    </row>
    <row r="96" spans="1:16" s="5" customFormat="1" ht="18" customHeight="1" thickBot="1" x14ac:dyDescent="0.25">
      <c r="A96" s="105"/>
      <c r="B96" s="114"/>
      <c r="C96" s="24" t="s">
        <v>25</v>
      </c>
      <c r="D96" s="25">
        <f t="shared" ref="D96:N96" si="23">D95*D94</f>
        <v>0</v>
      </c>
      <c r="E96" s="25">
        <f t="shared" si="23"/>
        <v>0</v>
      </c>
      <c r="F96" s="25">
        <f t="shared" si="23"/>
        <v>0</v>
      </c>
      <c r="G96" s="25">
        <f t="shared" si="23"/>
        <v>0</v>
      </c>
      <c r="H96" s="25">
        <f t="shared" si="23"/>
        <v>0</v>
      </c>
      <c r="I96" s="25">
        <f t="shared" si="23"/>
        <v>0</v>
      </c>
      <c r="J96" s="25">
        <f t="shared" si="23"/>
        <v>0</v>
      </c>
      <c r="K96" s="25">
        <f t="shared" si="23"/>
        <v>0</v>
      </c>
      <c r="L96" s="25">
        <f t="shared" si="23"/>
        <v>0</v>
      </c>
      <c r="M96" s="25">
        <f t="shared" si="23"/>
        <v>0</v>
      </c>
      <c r="N96" s="84">
        <f t="shared" si="23"/>
        <v>0</v>
      </c>
      <c r="O96" s="117"/>
      <c r="P96" s="15"/>
    </row>
    <row r="97" spans="1:16" s="5" customFormat="1" ht="18" customHeight="1" x14ac:dyDescent="0.2">
      <c r="A97" s="103" t="s">
        <v>84</v>
      </c>
      <c r="B97" s="112" t="s">
        <v>48</v>
      </c>
      <c r="C97" s="26">
        <f>SUM(D97:N97)</f>
        <v>99.999585261990703</v>
      </c>
      <c r="D97" s="21">
        <v>9.7222831236422724</v>
      </c>
      <c r="E97" s="21">
        <v>9.7077069870251158</v>
      </c>
      <c r="F97" s="21">
        <v>1.6543915060470731</v>
      </c>
      <c r="G97" s="21">
        <v>2.6747210692479113</v>
      </c>
      <c r="H97" s="21">
        <v>28.78058175057221</v>
      </c>
      <c r="I97" s="21">
        <v>19.196771924792909</v>
      </c>
      <c r="J97" s="21">
        <v>8.7894103801443624</v>
      </c>
      <c r="K97" s="21">
        <v>1.0640579730523025</v>
      </c>
      <c r="L97" s="21">
        <v>13.388181482856712</v>
      </c>
      <c r="M97" s="21">
        <v>4.2052154140491691</v>
      </c>
      <c r="N97" s="28">
        <v>0.81626365056067052</v>
      </c>
      <c r="O97" s="115">
        <f>SUM(D99:N99)</f>
        <v>0</v>
      </c>
      <c r="P97" s="15"/>
    </row>
    <row r="98" spans="1:16" s="5" customFormat="1" ht="21.75" customHeight="1" x14ac:dyDescent="0.2">
      <c r="A98" s="105"/>
      <c r="B98" s="113"/>
      <c r="C98" s="22" t="s">
        <v>26</v>
      </c>
      <c r="D98" s="23">
        <v>0</v>
      </c>
      <c r="E98" s="23">
        <v>0</v>
      </c>
      <c r="F98" s="23">
        <v>0</v>
      </c>
      <c r="G98" s="23">
        <v>0</v>
      </c>
      <c r="H98" s="23">
        <v>0</v>
      </c>
      <c r="I98" s="23">
        <v>0</v>
      </c>
      <c r="J98" s="23">
        <v>0</v>
      </c>
      <c r="K98" s="23">
        <v>0</v>
      </c>
      <c r="L98" s="23">
        <v>0</v>
      </c>
      <c r="M98" s="23">
        <v>0</v>
      </c>
      <c r="N98" s="83">
        <v>0</v>
      </c>
      <c r="O98" s="116"/>
      <c r="P98" s="15"/>
    </row>
    <row r="99" spans="1:16" s="5" customFormat="1" ht="18" customHeight="1" thickBot="1" x14ac:dyDescent="0.25">
      <c r="A99" s="105"/>
      <c r="B99" s="114"/>
      <c r="C99" s="24" t="s">
        <v>25</v>
      </c>
      <c r="D99" s="25">
        <f t="shared" ref="D99:N99" si="24">D98*D97</f>
        <v>0</v>
      </c>
      <c r="E99" s="25">
        <f t="shared" si="24"/>
        <v>0</v>
      </c>
      <c r="F99" s="25">
        <f t="shared" si="24"/>
        <v>0</v>
      </c>
      <c r="G99" s="25">
        <f t="shared" si="24"/>
        <v>0</v>
      </c>
      <c r="H99" s="25">
        <f t="shared" si="24"/>
        <v>0</v>
      </c>
      <c r="I99" s="25">
        <f t="shared" si="24"/>
        <v>0</v>
      </c>
      <c r="J99" s="25">
        <f t="shared" si="24"/>
        <v>0</v>
      </c>
      <c r="K99" s="25">
        <f t="shared" si="24"/>
        <v>0</v>
      </c>
      <c r="L99" s="25">
        <f t="shared" si="24"/>
        <v>0</v>
      </c>
      <c r="M99" s="25">
        <f t="shared" si="24"/>
        <v>0</v>
      </c>
      <c r="N99" s="84">
        <f t="shared" si="24"/>
        <v>0</v>
      </c>
      <c r="O99" s="117"/>
      <c r="P99" s="15"/>
    </row>
    <row r="100" spans="1:16" s="5" customFormat="1" ht="18" customHeight="1" x14ac:dyDescent="0.2">
      <c r="A100" s="103" t="s">
        <v>85</v>
      </c>
      <c r="B100" s="112" t="s">
        <v>49</v>
      </c>
      <c r="C100" s="26">
        <f>SUM(D100:N100)</f>
        <v>1859.9922858730274</v>
      </c>
      <c r="D100" s="21">
        <v>180.83446609974627</v>
      </c>
      <c r="E100" s="21">
        <v>180.56334995866717</v>
      </c>
      <c r="F100" s="21">
        <v>30.771682012475562</v>
      </c>
      <c r="G100" s="21">
        <v>49.749811888011152</v>
      </c>
      <c r="H100" s="21">
        <v>535.31882056064308</v>
      </c>
      <c r="I100" s="21">
        <v>357.05995780114813</v>
      </c>
      <c r="J100" s="21">
        <v>163.48303307068514</v>
      </c>
      <c r="K100" s="21">
        <v>19.791478298772827</v>
      </c>
      <c r="L100" s="21">
        <v>249.02017558113485</v>
      </c>
      <c r="M100" s="21">
        <v>78.217006701314546</v>
      </c>
      <c r="N100" s="28">
        <v>15.182503900428472</v>
      </c>
      <c r="O100" s="115">
        <f>SUM(D102:N102)</f>
        <v>0</v>
      </c>
      <c r="P100" s="15"/>
    </row>
    <row r="101" spans="1:16" s="5" customFormat="1" ht="21.75" customHeight="1" x14ac:dyDescent="0.2">
      <c r="A101" s="105"/>
      <c r="B101" s="113"/>
      <c r="C101" s="22" t="s">
        <v>26</v>
      </c>
      <c r="D101" s="23">
        <v>0</v>
      </c>
      <c r="E101" s="23">
        <v>0</v>
      </c>
      <c r="F101" s="23">
        <v>0</v>
      </c>
      <c r="G101" s="23">
        <v>0</v>
      </c>
      <c r="H101" s="23">
        <v>0</v>
      </c>
      <c r="I101" s="23">
        <v>0</v>
      </c>
      <c r="J101" s="23">
        <v>0</v>
      </c>
      <c r="K101" s="23">
        <v>0</v>
      </c>
      <c r="L101" s="23">
        <v>0</v>
      </c>
      <c r="M101" s="23">
        <v>0</v>
      </c>
      <c r="N101" s="83">
        <v>0</v>
      </c>
      <c r="O101" s="116"/>
      <c r="P101" s="15"/>
    </row>
    <row r="102" spans="1:16" s="5" customFormat="1" ht="18" customHeight="1" thickBot="1" x14ac:dyDescent="0.25">
      <c r="A102" s="105"/>
      <c r="B102" s="114"/>
      <c r="C102" s="24" t="s">
        <v>25</v>
      </c>
      <c r="D102" s="25">
        <f t="shared" ref="D102:N102" si="25">D101*D100</f>
        <v>0</v>
      </c>
      <c r="E102" s="25">
        <f t="shared" si="25"/>
        <v>0</v>
      </c>
      <c r="F102" s="25">
        <f t="shared" si="25"/>
        <v>0</v>
      </c>
      <c r="G102" s="25">
        <f t="shared" si="25"/>
        <v>0</v>
      </c>
      <c r="H102" s="25">
        <f t="shared" si="25"/>
        <v>0</v>
      </c>
      <c r="I102" s="25">
        <f t="shared" si="25"/>
        <v>0</v>
      </c>
      <c r="J102" s="25">
        <f t="shared" si="25"/>
        <v>0</v>
      </c>
      <c r="K102" s="25">
        <f t="shared" si="25"/>
        <v>0</v>
      </c>
      <c r="L102" s="25">
        <f t="shared" si="25"/>
        <v>0</v>
      </c>
      <c r="M102" s="25">
        <f t="shared" si="25"/>
        <v>0</v>
      </c>
      <c r="N102" s="84">
        <f t="shared" si="25"/>
        <v>0</v>
      </c>
      <c r="O102" s="117"/>
      <c r="P102" s="15"/>
    </row>
    <row r="103" spans="1:16" s="5" customFormat="1" ht="18" customHeight="1" x14ac:dyDescent="0.2">
      <c r="A103" s="103" t="s">
        <v>86</v>
      </c>
      <c r="B103" s="112" t="s">
        <v>50</v>
      </c>
      <c r="C103" s="26">
        <f>SUM(D103:N103)</f>
        <v>899.99626735791639</v>
      </c>
      <c r="D103" s="21">
        <v>87.50054811278045</v>
      </c>
      <c r="E103" s="21">
        <v>87.369362883226046</v>
      </c>
      <c r="F103" s="21">
        <v>14.889523554423659</v>
      </c>
      <c r="G103" s="21">
        <v>24.072489623231203</v>
      </c>
      <c r="H103" s="21">
        <v>259.02523575514988</v>
      </c>
      <c r="I103" s="21">
        <v>172.7709473231362</v>
      </c>
      <c r="J103" s="21">
        <v>79.10469342129926</v>
      </c>
      <c r="K103" s="21">
        <v>9.5765217574707222</v>
      </c>
      <c r="L103" s="21">
        <v>120.49363334571041</v>
      </c>
      <c r="M103" s="21">
        <v>37.846938726442524</v>
      </c>
      <c r="N103" s="28">
        <v>7.3463728550460345</v>
      </c>
      <c r="O103" s="115">
        <f>SUM(D105:N105)</f>
        <v>0</v>
      </c>
      <c r="P103" s="15"/>
    </row>
    <row r="104" spans="1:16" s="5" customFormat="1" ht="21.75" customHeight="1" x14ac:dyDescent="0.2">
      <c r="A104" s="105"/>
      <c r="B104" s="113"/>
      <c r="C104" s="22" t="s">
        <v>26</v>
      </c>
      <c r="D104" s="23">
        <v>0</v>
      </c>
      <c r="E104" s="23">
        <v>0</v>
      </c>
      <c r="F104" s="23">
        <v>0</v>
      </c>
      <c r="G104" s="23">
        <v>0</v>
      </c>
      <c r="H104" s="23">
        <v>0</v>
      </c>
      <c r="I104" s="23">
        <v>0</v>
      </c>
      <c r="J104" s="23">
        <v>0</v>
      </c>
      <c r="K104" s="23">
        <v>0</v>
      </c>
      <c r="L104" s="23">
        <v>0</v>
      </c>
      <c r="M104" s="23">
        <v>0</v>
      </c>
      <c r="N104" s="83">
        <v>0</v>
      </c>
      <c r="O104" s="116"/>
      <c r="P104" s="15"/>
    </row>
    <row r="105" spans="1:16" s="5" customFormat="1" ht="18" customHeight="1" thickBot="1" x14ac:dyDescent="0.25">
      <c r="A105" s="105"/>
      <c r="B105" s="114"/>
      <c r="C105" s="24" t="s">
        <v>25</v>
      </c>
      <c r="D105" s="25">
        <f t="shared" ref="D105:N105" si="26">D104*D103</f>
        <v>0</v>
      </c>
      <c r="E105" s="25">
        <f t="shared" si="26"/>
        <v>0</v>
      </c>
      <c r="F105" s="25">
        <f t="shared" si="26"/>
        <v>0</v>
      </c>
      <c r="G105" s="25">
        <f t="shared" si="26"/>
        <v>0</v>
      </c>
      <c r="H105" s="25">
        <f t="shared" si="26"/>
        <v>0</v>
      </c>
      <c r="I105" s="25">
        <f t="shared" si="26"/>
        <v>0</v>
      </c>
      <c r="J105" s="25">
        <f t="shared" si="26"/>
        <v>0</v>
      </c>
      <c r="K105" s="25">
        <f t="shared" si="26"/>
        <v>0</v>
      </c>
      <c r="L105" s="25">
        <f t="shared" si="26"/>
        <v>0</v>
      </c>
      <c r="M105" s="25">
        <f t="shared" si="26"/>
        <v>0</v>
      </c>
      <c r="N105" s="84">
        <f t="shared" si="26"/>
        <v>0</v>
      </c>
      <c r="O105" s="117"/>
      <c r="P105" s="15"/>
    </row>
    <row r="106" spans="1:16" s="5" customFormat="1" ht="19.5" customHeight="1" x14ac:dyDescent="0.2">
      <c r="A106" s="103" t="s">
        <v>87</v>
      </c>
      <c r="B106" s="137" t="s">
        <v>51</v>
      </c>
      <c r="C106" s="139" t="s">
        <v>52</v>
      </c>
      <c r="D106" s="139"/>
      <c r="E106" s="139"/>
      <c r="F106" s="139"/>
      <c r="G106" s="139"/>
      <c r="H106" s="139"/>
      <c r="I106" s="139"/>
      <c r="J106" s="139"/>
      <c r="K106" s="139"/>
      <c r="L106" s="139"/>
      <c r="M106" s="139"/>
      <c r="N106" s="139"/>
      <c r="O106" s="140"/>
      <c r="P106" s="15"/>
    </row>
    <row r="107" spans="1:16" s="5" customFormat="1" ht="15.75" customHeight="1" thickBot="1" x14ac:dyDescent="0.25">
      <c r="A107" s="104"/>
      <c r="B107" s="138"/>
      <c r="C107" s="141"/>
      <c r="D107" s="141"/>
      <c r="E107" s="141"/>
      <c r="F107" s="141"/>
      <c r="G107" s="141"/>
      <c r="H107" s="141"/>
      <c r="I107" s="141"/>
      <c r="J107" s="141"/>
      <c r="K107" s="141"/>
      <c r="L107" s="141"/>
      <c r="M107" s="141"/>
      <c r="N107" s="141"/>
      <c r="O107" s="142"/>
      <c r="P107" s="15"/>
    </row>
    <row r="108" spans="1:16" s="5" customFormat="1" ht="24.95" customHeight="1" thickBot="1" x14ac:dyDescent="0.25">
      <c r="A108" s="143" t="s">
        <v>53</v>
      </c>
      <c r="B108" s="144"/>
      <c r="C108" s="144"/>
      <c r="D108" s="144"/>
      <c r="E108" s="144"/>
      <c r="F108" s="144"/>
      <c r="G108" s="144"/>
      <c r="H108" s="144"/>
      <c r="I108" s="144"/>
      <c r="J108" s="144"/>
      <c r="K108" s="144"/>
      <c r="L108" s="144"/>
      <c r="M108" s="144"/>
      <c r="N108" s="144"/>
      <c r="O108" s="87">
        <f>SUM(O25:O105)</f>
        <v>0</v>
      </c>
    </row>
    <row r="109" spans="1:16" s="5" customFormat="1" ht="23.25" customHeight="1" x14ac:dyDescent="0.2">
      <c r="A109" s="135" t="s">
        <v>54</v>
      </c>
      <c r="B109" s="136"/>
      <c r="C109" s="136"/>
      <c r="D109" s="136"/>
      <c r="E109" s="136"/>
      <c r="F109" s="136"/>
      <c r="G109" s="136"/>
      <c r="H109" s="136"/>
      <c r="I109" s="136"/>
      <c r="J109" s="136"/>
      <c r="K109" s="136"/>
      <c r="L109" s="136"/>
      <c r="M109" s="136"/>
      <c r="N109" s="136"/>
      <c r="O109" s="35"/>
    </row>
    <row r="110" spans="1:16" x14ac:dyDescent="0.2">
      <c r="A110" s="39"/>
      <c r="B110" s="40"/>
      <c r="C110" s="40"/>
      <c r="D110" s="40"/>
      <c r="E110" s="40"/>
      <c r="F110" s="40"/>
      <c r="G110" s="40"/>
      <c r="H110" s="40"/>
      <c r="I110" s="40"/>
      <c r="J110" s="40"/>
      <c r="K110" s="40"/>
      <c r="L110" s="40"/>
      <c r="M110" s="40"/>
      <c r="N110" s="40"/>
      <c r="O110" s="35"/>
    </row>
    <row r="111" spans="1:16" ht="27.75" customHeight="1" thickBot="1" x14ac:dyDescent="0.25">
      <c r="A111" s="145" t="s">
        <v>157</v>
      </c>
      <c r="B111" s="146"/>
      <c r="C111" s="146"/>
      <c r="D111" s="146"/>
      <c r="E111" s="146"/>
      <c r="F111" s="146"/>
      <c r="G111" s="146"/>
      <c r="H111" s="146"/>
      <c r="I111" s="146"/>
      <c r="J111" s="146"/>
      <c r="K111" s="146"/>
      <c r="L111" s="146"/>
      <c r="M111" s="146"/>
      <c r="N111" s="146"/>
      <c r="O111" s="147"/>
    </row>
    <row r="112" spans="1:16" ht="15" customHeight="1" thickBot="1" x14ac:dyDescent="0.25">
      <c r="A112" s="151" t="s">
        <v>56</v>
      </c>
      <c r="B112" s="152"/>
      <c r="C112" s="159" t="s">
        <v>12</v>
      </c>
      <c r="D112" s="159"/>
      <c r="E112" s="159"/>
      <c r="F112" s="159"/>
      <c r="G112" s="159"/>
      <c r="H112" s="159"/>
      <c r="I112" s="159"/>
      <c r="J112" s="159"/>
      <c r="K112" s="159"/>
      <c r="L112" s="159"/>
      <c r="M112" s="159"/>
      <c r="N112" s="159"/>
      <c r="O112" s="160"/>
    </row>
    <row r="113" spans="1:15" ht="21.75" customHeight="1" x14ac:dyDescent="0.2">
      <c r="A113" s="153"/>
      <c r="B113" s="154"/>
      <c r="C113" s="161" t="s">
        <v>13</v>
      </c>
      <c r="D113" s="11" t="s">
        <v>14</v>
      </c>
      <c r="E113" s="11" t="s">
        <v>15</v>
      </c>
      <c r="F113" s="11" t="s">
        <v>16</v>
      </c>
      <c r="G113" s="11" t="s">
        <v>17</v>
      </c>
      <c r="H113" s="11" t="s">
        <v>18</v>
      </c>
      <c r="I113" s="11" t="s">
        <v>19</v>
      </c>
      <c r="J113" s="11" t="s">
        <v>20</v>
      </c>
      <c r="K113" s="11" t="s">
        <v>21</v>
      </c>
      <c r="L113" s="11" t="s">
        <v>22</v>
      </c>
      <c r="M113" s="11" t="s">
        <v>23</v>
      </c>
      <c r="N113" s="12" t="s">
        <v>24</v>
      </c>
      <c r="O113" s="85" t="s">
        <v>25</v>
      </c>
    </row>
    <row r="114" spans="1:15" ht="18" customHeight="1" thickBot="1" x14ac:dyDescent="0.25">
      <c r="A114" s="155"/>
      <c r="B114" s="156"/>
      <c r="C114" s="162"/>
      <c r="D114" s="13">
        <v>9.7222831236422724E-2</v>
      </c>
      <c r="E114" s="13">
        <v>9.7077069870251165E-2</v>
      </c>
      <c r="F114" s="13">
        <v>1.6543915060470732E-2</v>
      </c>
      <c r="G114" s="13">
        <v>2.6747210692479113E-2</v>
      </c>
      <c r="H114" s="13">
        <v>0.28780581750572209</v>
      </c>
      <c r="I114" s="13">
        <v>0.1919677192479291</v>
      </c>
      <c r="J114" s="13">
        <v>8.7894103801443621E-2</v>
      </c>
      <c r="K114" s="13">
        <v>1.0640579730523025E-2</v>
      </c>
      <c r="L114" s="13">
        <v>0.13388181482856712</v>
      </c>
      <c r="M114" s="13">
        <v>4.2052154140491689E-2</v>
      </c>
      <c r="N114" s="14">
        <v>8.162636505606705E-3</v>
      </c>
      <c r="O114" s="89">
        <f>SUM(D114:N114)</f>
        <v>0.99999585261990698</v>
      </c>
    </row>
    <row r="115" spans="1:15" ht="18" customHeight="1" x14ac:dyDescent="0.2">
      <c r="A115" s="103" t="s">
        <v>0</v>
      </c>
      <c r="B115" s="163" t="s">
        <v>88</v>
      </c>
      <c r="C115" s="6">
        <v>24450</v>
      </c>
      <c r="D115" s="2">
        <v>2377.0982237305357</v>
      </c>
      <c r="E115" s="2">
        <v>2373.5343583276408</v>
      </c>
      <c r="F115" s="2">
        <v>404.49872322850939</v>
      </c>
      <c r="G115" s="2">
        <v>653.96930143111433</v>
      </c>
      <c r="H115" s="2">
        <v>7036.8522380149052</v>
      </c>
      <c r="I115" s="2">
        <v>4693.6107356118664</v>
      </c>
      <c r="J115" s="2">
        <v>2149.0108379452963</v>
      </c>
      <c r="K115" s="2">
        <v>260.16217441128794</v>
      </c>
      <c r="L115" s="2">
        <v>3273.410372558466</v>
      </c>
      <c r="M115" s="2">
        <v>1028.1751687350218</v>
      </c>
      <c r="N115" s="4">
        <v>199.57646256208395</v>
      </c>
      <c r="O115" s="115">
        <f>SUM(D117:N117)</f>
        <v>0</v>
      </c>
    </row>
    <row r="116" spans="1:15" ht="22.5" customHeight="1" x14ac:dyDescent="0.2">
      <c r="A116" s="105"/>
      <c r="B116" s="164"/>
      <c r="C116" s="7" t="s">
        <v>26</v>
      </c>
      <c r="D116" s="3">
        <v>0</v>
      </c>
      <c r="E116" s="3">
        <v>0</v>
      </c>
      <c r="F116" s="3">
        <v>0</v>
      </c>
      <c r="G116" s="3">
        <v>0</v>
      </c>
      <c r="H116" s="3">
        <v>0</v>
      </c>
      <c r="I116" s="3">
        <v>0</v>
      </c>
      <c r="J116" s="3">
        <v>0</v>
      </c>
      <c r="K116" s="3">
        <v>0</v>
      </c>
      <c r="L116" s="3">
        <v>0</v>
      </c>
      <c r="M116" s="3">
        <v>0</v>
      </c>
      <c r="N116" s="38">
        <v>0</v>
      </c>
      <c r="O116" s="116"/>
    </row>
    <row r="117" spans="1:15" ht="18" customHeight="1" thickBot="1" x14ac:dyDescent="0.25">
      <c r="A117" s="105"/>
      <c r="B117" s="165"/>
      <c r="C117" s="8" t="s">
        <v>25</v>
      </c>
      <c r="D117" s="9">
        <f>D116*D115</f>
        <v>0</v>
      </c>
      <c r="E117" s="10">
        <f t="shared" ref="E117:N117" si="27">E116*E115</f>
        <v>0</v>
      </c>
      <c r="F117" s="10">
        <f t="shared" si="27"/>
        <v>0</v>
      </c>
      <c r="G117" s="10">
        <f t="shared" si="27"/>
        <v>0</v>
      </c>
      <c r="H117" s="10">
        <f t="shared" si="27"/>
        <v>0</v>
      </c>
      <c r="I117" s="10">
        <f t="shared" si="27"/>
        <v>0</v>
      </c>
      <c r="J117" s="10">
        <f t="shared" si="27"/>
        <v>0</v>
      </c>
      <c r="K117" s="10">
        <f t="shared" si="27"/>
        <v>0</v>
      </c>
      <c r="L117" s="10">
        <f t="shared" si="27"/>
        <v>0</v>
      </c>
      <c r="M117" s="10">
        <f t="shared" si="27"/>
        <v>0</v>
      </c>
      <c r="N117" s="88">
        <f t="shared" si="27"/>
        <v>0</v>
      </c>
      <c r="O117" s="117"/>
    </row>
    <row r="118" spans="1:15" ht="18" customHeight="1" x14ac:dyDescent="0.2">
      <c r="A118" s="103" t="s">
        <v>2</v>
      </c>
      <c r="B118" s="148" t="s">
        <v>89</v>
      </c>
      <c r="C118" s="6">
        <v>3700</v>
      </c>
      <c r="D118" s="2">
        <v>359.72447557476409</v>
      </c>
      <c r="E118" s="2">
        <v>359.1851585199293</v>
      </c>
      <c r="F118" s="2">
        <v>61.212485723741707</v>
      </c>
      <c r="G118" s="2">
        <v>98.964679562172719</v>
      </c>
      <c r="H118" s="2">
        <v>1064.8815247711718</v>
      </c>
      <c r="I118" s="2">
        <v>710.28056121733766</v>
      </c>
      <c r="J118" s="2">
        <v>325.20818406534141</v>
      </c>
      <c r="K118" s="2">
        <v>39.370145002935189</v>
      </c>
      <c r="L118" s="2">
        <v>495.36271486569836</v>
      </c>
      <c r="M118" s="2">
        <v>155.59297031981924</v>
      </c>
      <c r="N118" s="4">
        <v>30.201755070744809</v>
      </c>
      <c r="O118" s="115">
        <f t="shared" ref="O118" si="28">SUM(D120:N120)</f>
        <v>0</v>
      </c>
    </row>
    <row r="119" spans="1:15" ht="24" customHeight="1" x14ac:dyDescent="0.2">
      <c r="A119" s="105"/>
      <c r="B119" s="149"/>
      <c r="C119" s="7" t="s">
        <v>26</v>
      </c>
      <c r="D119" s="3">
        <v>0</v>
      </c>
      <c r="E119" s="3">
        <v>0</v>
      </c>
      <c r="F119" s="3">
        <v>0</v>
      </c>
      <c r="G119" s="3">
        <v>0</v>
      </c>
      <c r="H119" s="3">
        <v>0</v>
      </c>
      <c r="I119" s="3">
        <v>0</v>
      </c>
      <c r="J119" s="3">
        <v>0</v>
      </c>
      <c r="K119" s="3">
        <v>0</v>
      </c>
      <c r="L119" s="3">
        <v>0</v>
      </c>
      <c r="M119" s="3">
        <v>0</v>
      </c>
      <c r="N119" s="38">
        <v>0</v>
      </c>
      <c r="O119" s="116"/>
    </row>
    <row r="120" spans="1:15" ht="18" customHeight="1" thickBot="1" x14ac:dyDescent="0.25">
      <c r="A120" s="104"/>
      <c r="B120" s="150"/>
      <c r="C120" s="8" t="s">
        <v>25</v>
      </c>
      <c r="D120" s="10">
        <f>D119*D118</f>
        <v>0</v>
      </c>
      <c r="E120" s="10">
        <f t="shared" ref="E120:N120" si="29">E119*E118</f>
        <v>0</v>
      </c>
      <c r="F120" s="10">
        <f t="shared" si="29"/>
        <v>0</v>
      </c>
      <c r="G120" s="10">
        <f t="shared" si="29"/>
        <v>0</v>
      </c>
      <c r="H120" s="10">
        <f t="shared" si="29"/>
        <v>0</v>
      </c>
      <c r="I120" s="10">
        <f t="shared" si="29"/>
        <v>0</v>
      </c>
      <c r="J120" s="10">
        <f t="shared" si="29"/>
        <v>0</v>
      </c>
      <c r="K120" s="10">
        <f t="shared" si="29"/>
        <v>0</v>
      </c>
      <c r="L120" s="10">
        <f t="shared" si="29"/>
        <v>0</v>
      </c>
      <c r="M120" s="10">
        <f t="shared" si="29"/>
        <v>0</v>
      </c>
      <c r="N120" s="88">
        <f t="shared" si="29"/>
        <v>0</v>
      </c>
      <c r="O120" s="117"/>
    </row>
    <row r="121" spans="1:15" ht="18" customHeight="1" x14ac:dyDescent="0.2">
      <c r="A121" s="103" t="s">
        <v>5</v>
      </c>
      <c r="B121" s="148" t="s">
        <v>90</v>
      </c>
      <c r="C121" s="6">
        <v>2500</v>
      </c>
      <c r="D121" s="2">
        <v>243.05707809105681</v>
      </c>
      <c r="E121" s="2">
        <v>242.6926746756279</v>
      </c>
      <c r="F121" s="2">
        <v>41.359787651176831</v>
      </c>
      <c r="G121" s="2">
        <v>66.868026731197787</v>
      </c>
      <c r="H121" s="2">
        <v>719.51454376430524</v>
      </c>
      <c r="I121" s="2">
        <v>479.91929811982277</v>
      </c>
      <c r="J121" s="2">
        <v>219.73525950360906</v>
      </c>
      <c r="K121" s="2">
        <v>26.601449326307563</v>
      </c>
      <c r="L121" s="2">
        <v>334.7045370714178</v>
      </c>
      <c r="M121" s="2">
        <v>105.13038535122922</v>
      </c>
      <c r="N121" s="4">
        <v>20.406591264016761</v>
      </c>
      <c r="O121" s="115">
        <f t="shared" ref="O121" si="30">SUM(D123:N123)</f>
        <v>0</v>
      </c>
    </row>
    <row r="122" spans="1:15" ht="24.75" customHeight="1" x14ac:dyDescent="0.2">
      <c r="A122" s="105"/>
      <c r="B122" s="149"/>
      <c r="C122" s="7" t="s">
        <v>26</v>
      </c>
      <c r="D122" s="3">
        <v>0</v>
      </c>
      <c r="E122" s="3">
        <v>0</v>
      </c>
      <c r="F122" s="3">
        <v>0</v>
      </c>
      <c r="G122" s="3">
        <v>0</v>
      </c>
      <c r="H122" s="3">
        <v>0</v>
      </c>
      <c r="I122" s="3">
        <v>0</v>
      </c>
      <c r="J122" s="3">
        <v>0</v>
      </c>
      <c r="K122" s="3">
        <v>0</v>
      </c>
      <c r="L122" s="3">
        <v>0</v>
      </c>
      <c r="M122" s="3">
        <v>0</v>
      </c>
      <c r="N122" s="38">
        <v>0</v>
      </c>
      <c r="O122" s="116"/>
    </row>
    <row r="123" spans="1:15" ht="18" customHeight="1" thickBot="1" x14ac:dyDescent="0.25">
      <c r="A123" s="105"/>
      <c r="B123" s="150"/>
      <c r="C123" s="8" t="s">
        <v>25</v>
      </c>
      <c r="D123" s="10">
        <f>D122*D121</f>
        <v>0</v>
      </c>
      <c r="E123" s="10">
        <f t="shared" ref="E123:N123" si="31">E122*E121</f>
        <v>0</v>
      </c>
      <c r="F123" s="10">
        <f t="shared" si="31"/>
        <v>0</v>
      </c>
      <c r="G123" s="10">
        <f t="shared" si="31"/>
        <v>0</v>
      </c>
      <c r="H123" s="10">
        <f t="shared" si="31"/>
        <v>0</v>
      </c>
      <c r="I123" s="10">
        <f t="shared" si="31"/>
        <v>0</v>
      </c>
      <c r="J123" s="10">
        <f t="shared" si="31"/>
        <v>0</v>
      </c>
      <c r="K123" s="10">
        <f t="shared" si="31"/>
        <v>0</v>
      </c>
      <c r="L123" s="10">
        <f t="shared" si="31"/>
        <v>0</v>
      </c>
      <c r="M123" s="10">
        <f t="shared" si="31"/>
        <v>0</v>
      </c>
      <c r="N123" s="88">
        <f t="shared" si="31"/>
        <v>0</v>
      </c>
      <c r="O123" s="117"/>
    </row>
    <row r="124" spans="1:15" ht="10.5" customHeight="1" thickBot="1" x14ac:dyDescent="0.25">
      <c r="A124" s="41"/>
      <c r="B124" s="32"/>
      <c r="C124" s="33"/>
      <c r="D124" s="33"/>
      <c r="E124" s="33"/>
      <c r="F124" s="33"/>
      <c r="G124" s="33"/>
      <c r="H124" s="33"/>
      <c r="I124" s="33"/>
      <c r="J124" s="33"/>
      <c r="K124" s="33"/>
      <c r="L124" s="33"/>
      <c r="M124" s="33"/>
      <c r="N124" s="33"/>
      <c r="O124" s="1"/>
    </row>
    <row r="125" spans="1:15" ht="18" customHeight="1" x14ac:dyDescent="0.2">
      <c r="A125" s="103" t="s">
        <v>7</v>
      </c>
      <c r="B125" s="148" t="s">
        <v>91</v>
      </c>
      <c r="C125" s="6">
        <v>8500</v>
      </c>
      <c r="D125" s="2">
        <v>826.39406550959313</v>
      </c>
      <c r="E125" s="2">
        <v>825.15509389713486</v>
      </c>
      <c r="F125" s="2">
        <v>140.62327801400122</v>
      </c>
      <c r="G125" s="2">
        <v>227.35129088607246</v>
      </c>
      <c r="H125" s="2">
        <v>2446.3494487986377</v>
      </c>
      <c r="I125" s="2">
        <v>1631.7256136073975</v>
      </c>
      <c r="J125" s="2">
        <v>747.09988231227078</v>
      </c>
      <c r="K125" s="2">
        <v>90.444927709445707</v>
      </c>
      <c r="L125" s="2">
        <v>1137.9954260428206</v>
      </c>
      <c r="M125" s="2">
        <v>357.44331019417933</v>
      </c>
      <c r="N125" s="4">
        <v>69.382410297656989</v>
      </c>
      <c r="O125" s="115">
        <f t="shared" ref="O125" si="32">SUM(D127:N127)</f>
        <v>0</v>
      </c>
    </row>
    <row r="126" spans="1:15" ht="22.5" customHeight="1" x14ac:dyDescent="0.2">
      <c r="A126" s="105"/>
      <c r="B126" s="149"/>
      <c r="C126" s="7" t="s">
        <v>57</v>
      </c>
      <c r="D126" s="3">
        <v>0</v>
      </c>
      <c r="E126" s="3">
        <v>0</v>
      </c>
      <c r="F126" s="3">
        <v>0</v>
      </c>
      <c r="G126" s="3">
        <v>0</v>
      </c>
      <c r="H126" s="3">
        <v>0</v>
      </c>
      <c r="I126" s="3">
        <v>0</v>
      </c>
      <c r="J126" s="3">
        <v>0</v>
      </c>
      <c r="K126" s="3">
        <v>0</v>
      </c>
      <c r="L126" s="3">
        <v>0</v>
      </c>
      <c r="M126" s="3">
        <v>0</v>
      </c>
      <c r="N126" s="38">
        <v>0</v>
      </c>
      <c r="O126" s="116"/>
    </row>
    <row r="127" spans="1:15" ht="18" customHeight="1" thickBot="1" x14ac:dyDescent="0.25">
      <c r="A127" s="105"/>
      <c r="B127" s="150"/>
      <c r="C127" s="8" t="s">
        <v>25</v>
      </c>
      <c r="D127" s="10">
        <f>D126*D125</f>
        <v>0</v>
      </c>
      <c r="E127" s="10">
        <f t="shared" ref="E127:N127" si="33">E126*E125</f>
        <v>0</v>
      </c>
      <c r="F127" s="10">
        <f t="shared" si="33"/>
        <v>0</v>
      </c>
      <c r="G127" s="10">
        <f t="shared" si="33"/>
        <v>0</v>
      </c>
      <c r="H127" s="10">
        <f t="shared" si="33"/>
        <v>0</v>
      </c>
      <c r="I127" s="10">
        <f t="shared" si="33"/>
        <v>0</v>
      </c>
      <c r="J127" s="10">
        <f t="shared" si="33"/>
        <v>0</v>
      </c>
      <c r="K127" s="10">
        <f t="shared" si="33"/>
        <v>0</v>
      </c>
      <c r="L127" s="10">
        <f t="shared" si="33"/>
        <v>0</v>
      </c>
      <c r="M127" s="10">
        <f t="shared" si="33"/>
        <v>0</v>
      </c>
      <c r="N127" s="88">
        <f t="shared" si="33"/>
        <v>0</v>
      </c>
      <c r="O127" s="117"/>
    </row>
    <row r="128" spans="1:15" ht="18" customHeight="1" x14ac:dyDescent="0.2">
      <c r="A128" s="103" t="s">
        <v>9</v>
      </c>
      <c r="B128" s="148" t="s">
        <v>92</v>
      </c>
      <c r="C128" s="6">
        <v>6400</v>
      </c>
      <c r="D128" s="2">
        <v>622.22611991310544</v>
      </c>
      <c r="E128" s="2">
        <v>621.29324716960741</v>
      </c>
      <c r="F128" s="2">
        <v>105.88105638701268</v>
      </c>
      <c r="G128" s="2">
        <v>171.18214843186632</v>
      </c>
      <c r="H128" s="2">
        <v>1841.9572320366215</v>
      </c>
      <c r="I128" s="2">
        <v>1228.5934031867462</v>
      </c>
      <c r="J128" s="2">
        <v>562.52226432923919</v>
      </c>
      <c r="K128" s="2">
        <v>68.099710275347363</v>
      </c>
      <c r="L128" s="2">
        <v>856.84361490282959</v>
      </c>
      <c r="M128" s="2">
        <v>269.13378649914682</v>
      </c>
      <c r="N128" s="4">
        <v>52.240873635882913</v>
      </c>
      <c r="O128" s="115">
        <f t="shared" ref="O128" si="34">SUM(D130:N130)</f>
        <v>0</v>
      </c>
    </row>
    <row r="129" spans="1:15" ht="18" customHeight="1" x14ac:dyDescent="0.2">
      <c r="A129" s="105"/>
      <c r="B129" s="149"/>
      <c r="C129" s="7" t="s">
        <v>57</v>
      </c>
      <c r="D129" s="3">
        <v>0</v>
      </c>
      <c r="E129" s="3">
        <v>0</v>
      </c>
      <c r="F129" s="3">
        <v>0</v>
      </c>
      <c r="G129" s="3">
        <v>0</v>
      </c>
      <c r="H129" s="3">
        <v>0</v>
      </c>
      <c r="I129" s="3">
        <v>0</v>
      </c>
      <c r="J129" s="3">
        <v>0</v>
      </c>
      <c r="K129" s="3">
        <v>0</v>
      </c>
      <c r="L129" s="3">
        <v>0</v>
      </c>
      <c r="M129" s="3">
        <v>0</v>
      </c>
      <c r="N129" s="38">
        <v>0</v>
      </c>
      <c r="O129" s="116"/>
    </row>
    <row r="130" spans="1:15" ht="18" customHeight="1" thickBot="1" x14ac:dyDescent="0.25">
      <c r="A130" s="105"/>
      <c r="B130" s="150"/>
      <c r="C130" s="8" t="s">
        <v>25</v>
      </c>
      <c r="D130" s="10">
        <f>D129*D128</f>
        <v>0</v>
      </c>
      <c r="E130" s="10">
        <f t="shared" ref="E130:N130" si="35">E129*E128</f>
        <v>0</v>
      </c>
      <c r="F130" s="10">
        <f t="shared" si="35"/>
        <v>0</v>
      </c>
      <c r="G130" s="10">
        <f t="shared" si="35"/>
        <v>0</v>
      </c>
      <c r="H130" s="10">
        <f t="shared" si="35"/>
        <v>0</v>
      </c>
      <c r="I130" s="10">
        <f t="shared" si="35"/>
        <v>0</v>
      </c>
      <c r="J130" s="10">
        <f t="shared" si="35"/>
        <v>0</v>
      </c>
      <c r="K130" s="10">
        <f t="shared" si="35"/>
        <v>0</v>
      </c>
      <c r="L130" s="10">
        <f t="shared" si="35"/>
        <v>0</v>
      </c>
      <c r="M130" s="10">
        <f t="shared" si="35"/>
        <v>0</v>
      </c>
      <c r="N130" s="88">
        <f t="shared" si="35"/>
        <v>0</v>
      </c>
      <c r="O130" s="117"/>
    </row>
    <row r="131" spans="1:15" ht="18" customHeight="1" x14ac:dyDescent="0.2">
      <c r="A131" s="103" t="s">
        <v>65</v>
      </c>
      <c r="B131" s="148" t="s">
        <v>93</v>
      </c>
      <c r="C131" s="6">
        <v>2400</v>
      </c>
      <c r="D131" s="2">
        <v>233.33479496741455</v>
      </c>
      <c r="E131" s="2">
        <v>232.98496768860281</v>
      </c>
      <c r="F131" s="2">
        <v>39.705396145129754</v>
      </c>
      <c r="G131" s="2">
        <v>64.193305661949864</v>
      </c>
      <c r="H131" s="2">
        <v>690.73396201373305</v>
      </c>
      <c r="I131" s="2">
        <v>460.72252619502984</v>
      </c>
      <c r="J131" s="2">
        <v>210.94584912346468</v>
      </c>
      <c r="K131" s="2">
        <v>25.537391353255259</v>
      </c>
      <c r="L131" s="2">
        <v>321.31635558856107</v>
      </c>
      <c r="M131" s="2">
        <v>100.92516993718006</v>
      </c>
      <c r="N131" s="4">
        <v>19.590327613456093</v>
      </c>
      <c r="O131" s="115">
        <f t="shared" ref="O131" si="36">SUM(D133:N133)</f>
        <v>0</v>
      </c>
    </row>
    <row r="132" spans="1:15" ht="18" customHeight="1" x14ac:dyDescent="0.2">
      <c r="A132" s="105"/>
      <c r="B132" s="149"/>
      <c r="C132" s="7" t="s">
        <v>57</v>
      </c>
      <c r="D132" s="3">
        <v>0</v>
      </c>
      <c r="E132" s="3">
        <v>0</v>
      </c>
      <c r="F132" s="3">
        <v>0</v>
      </c>
      <c r="G132" s="3">
        <v>0</v>
      </c>
      <c r="H132" s="3">
        <v>0</v>
      </c>
      <c r="I132" s="3">
        <v>0</v>
      </c>
      <c r="J132" s="3">
        <v>0</v>
      </c>
      <c r="K132" s="3">
        <v>0</v>
      </c>
      <c r="L132" s="3">
        <v>0</v>
      </c>
      <c r="M132" s="3">
        <v>0</v>
      </c>
      <c r="N132" s="38">
        <v>0</v>
      </c>
      <c r="O132" s="116"/>
    </row>
    <row r="133" spans="1:15" ht="18" customHeight="1" thickBot="1" x14ac:dyDescent="0.25">
      <c r="A133" s="104"/>
      <c r="B133" s="150"/>
      <c r="C133" s="8" t="s">
        <v>25</v>
      </c>
      <c r="D133" s="10">
        <f>D132*D131</f>
        <v>0</v>
      </c>
      <c r="E133" s="10">
        <f t="shared" ref="E133:N133" si="37">E132*E131</f>
        <v>0</v>
      </c>
      <c r="F133" s="10">
        <f t="shared" si="37"/>
        <v>0</v>
      </c>
      <c r="G133" s="10">
        <f t="shared" si="37"/>
        <v>0</v>
      </c>
      <c r="H133" s="10">
        <f t="shared" si="37"/>
        <v>0</v>
      </c>
      <c r="I133" s="10">
        <f t="shared" si="37"/>
        <v>0</v>
      </c>
      <c r="J133" s="10">
        <f t="shared" si="37"/>
        <v>0</v>
      </c>
      <c r="K133" s="10">
        <f t="shared" si="37"/>
        <v>0</v>
      </c>
      <c r="L133" s="10">
        <f t="shared" si="37"/>
        <v>0</v>
      </c>
      <c r="M133" s="10">
        <f t="shared" si="37"/>
        <v>0</v>
      </c>
      <c r="N133" s="88">
        <f t="shared" si="37"/>
        <v>0</v>
      </c>
      <c r="O133" s="117"/>
    </row>
    <row r="134" spans="1:15" ht="24" customHeight="1" thickBot="1" x14ac:dyDescent="0.25">
      <c r="A134" s="157" t="s">
        <v>53</v>
      </c>
      <c r="B134" s="158"/>
      <c r="C134" s="158"/>
      <c r="D134" s="158"/>
      <c r="E134" s="158"/>
      <c r="F134" s="158"/>
      <c r="G134" s="158"/>
      <c r="H134" s="158"/>
      <c r="I134" s="158"/>
      <c r="J134" s="158"/>
      <c r="K134" s="158"/>
      <c r="L134" s="158"/>
      <c r="M134" s="158"/>
      <c r="N134" s="158"/>
      <c r="O134" s="90">
        <f>SUM(O115:O133)</f>
        <v>0</v>
      </c>
    </row>
    <row r="135" spans="1:15" ht="16.5" customHeight="1" thickBot="1" x14ac:dyDescent="0.25">
      <c r="A135" s="67"/>
      <c r="B135" s="44"/>
      <c r="C135" s="44"/>
      <c r="D135" s="44"/>
      <c r="E135" s="44"/>
      <c r="F135" s="44"/>
      <c r="G135" s="44"/>
      <c r="H135" s="44"/>
      <c r="I135" s="44"/>
      <c r="J135" s="44"/>
      <c r="K135" s="44"/>
      <c r="L135" s="44"/>
      <c r="M135" s="44"/>
      <c r="N135" s="44"/>
      <c r="O135" s="68"/>
    </row>
    <row r="136" spans="1:15" ht="30.75" customHeight="1" thickBot="1" x14ac:dyDescent="0.25">
      <c r="A136" s="195" t="s">
        <v>103</v>
      </c>
      <c r="B136" s="196"/>
      <c r="C136" s="196"/>
      <c r="D136" s="196"/>
      <c r="E136" s="196"/>
      <c r="F136" s="196"/>
      <c r="G136" s="196"/>
      <c r="H136" s="196"/>
      <c r="I136" s="196"/>
      <c r="J136" s="196"/>
      <c r="K136" s="196"/>
      <c r="L136" s="196"/>
      <c r="M136" s="196"/>
      <c r="N136" s="196"/>
      <c r="O136" s="91">
        <f>O134+O108+O17</f>
        <v>0</v>
      </c>
    </row>
    <row r="137" spans="1:15" ht="33" customHeight="1" thickBot="1" x14ac:dyDescent="0.25">
      <c r="A137" s="211"/>
      <c r="B137" s="212"/>
      <c r="C137" s="212"/>
      <c r="D137" s="212"/>
      <c r="E137" s="212"/>
      <c r="F137" s="212"/>
      <c r="G137" s="212"/>
      <c r="H137" s="212"/>
      <c r="I137" s="212"/>
      <c r="J137" s="212"/>
      <c r="K137" s="212"/>
      <c r="L137" s="212"/>
      <c r="M137" s="212"/>
      <c r="N137" s="212"/>
      <c r="O137" s="213"/>
    </row>
    <row r="138" spans="1:15" ht="32.1" customHeight="1" thickBot="1" x14ac:dyDescent="0.25">
      <c r="A138" s="167" t="s">
        <v>101</v>
      </c>
      <c r="B138" s="168"/>
      <c r="C138" s="168"/>
      <c r="D138" s="168"/>
      <c r="E138" s="168"/>
      <c r="F138" s="168"/>
      <c r="G138" s="168"/>
      <c r="H138" s="168"/>
      <c r="I138" s="168"/>
      <c r="J138" s="168"/>
      <c r="K138" s="168"/>
      <c r="L138" s="168"/>
      <c r="M138" s="168"/>
      <c r="N138" s="168"/>
      <c r="O138" s="169"/>
    </row>
    <row r="139" spans="1:15" ht="54" customHeight="1" thickBot="1" x14ac:dyDescent="0.25">
      <c r="A139" s="106" t="s">
        <v>102</v>
      </c>
      <c r="B139" s="107"/>
      <c r="C139" s="107"/>
      <c r="D139" s="107"/>
      <c r="E139" s="107"/>
      <c r="F139" s="107"/>
      <c r="G139" s="107"/>
      <c r="H139" s="107"/>
      <c r="I139" s="107"/>
      <c r="J139" s="107"/>
      <c r="K139" s="107"/>
      <c r="L139" s="107"/>
      <c r="M139" s="107"/>
      <c r="N139" s="107"/>
      <c r="O139" s="214"/>
    </row>
    <row r="140" spans="1:15" ht="27.75" customHeight="1" thickBot="1" x14ac:dyDescent="0.25">
      <c r="A140" s="200" t="s">
        <v>96</v>
      </c>
      <c r="B140" s="201"/>
      <c r="C140" s="201"/>
      <c r="D140" s="201"/>
      <c r="E140" s="201"/>
      <c r="F140" s="201"/>
      <c r="G140" s="201"/>
      <c r="H140" s="201"/>
      <c r="I140" s="201"/>
      <c r="J140" s="201"/>
      <c r="K140" s="201"/>
      <c r="L140" s="201"/>
      <c r="M140" s="201"/>
      <c r="N140" s="204"/>
      <c r="O140" s="95">
        <v>0</v>
      </c>
    </row>
    <row r="141" spans="1:15" ht="27" customHeight="1" thickBot="1" x14ac:dyDescent="0.25">
      <c r="A141" s="69"/>
      <c r="B141" s="42"/>
      <c r="C141" s="40"/>
      <c r="D141" s="40"/>
      <c r="E141" s="40"/>
      <c r="F141" s="40"/>
      <c r="G141" s="40"/>
      <c r="H141" s="40"/>
      <c r="I141" s="40"/>
      <c r="J141" s="40"/>
      <c r="K141" s="40"/>
      <c r="L141" s="40"/>
      <c r="M141" s="40"/>
      <c r="N141" s="40"/>
      <c r="O141" s="35"/>
    </row>
    <row r="142" spans="1:15" ht="33.75" customHeight="1" thickBot="1" x14ac:dyDescent="0.25">
      <c r="A142" s="106" t="s">
        <v>99</v>
      </c>
      <c r="B142" s="107"/>
      <c r="C142" s="107"/>
      <c r="D142" s="107"/>
      <c r="E142" s="107"/>
      <c r="F142" s="107"/>
      <c r="G142" s="107"/>
      <c r="H142" s="107"/>
      <c r="I142" s="107"/>
      <c r="J142" s="107"/>
      <c r="K142" s="107"/>
      <c r="L142" s="107"/>
      <c r="M142" s="107"/>
      <c r="N142" s="107"/>
      <c r="O142" s="214"/>
    </row>
    <row r="143" spans="1:15" ht="27.75" customHeight="1" x14ac:dyDescent="0.2">
      <c r="A143" s="207" t="s">
        <v>97</v>
      </c>
      <c r="B143" s="208"/>
      <c r="C143" s="208"/>
      <c r="D143" s="208"/>
      <c r="E143" s="208"/>
      <c r="F143" s="208"/>
      <c r="G143" s="208"/>
      <c r="H143" s="208"/>
      <c r="I143" s="208"/>
      <c r="J143" s="208"/>
      <c r="K143" s="208"/>
      <c r="L143" s="208"/>
      <c r="M143" s="208"/>
      <c r="N143" s="96">
        <v>0</v>
      </c>
      <c r="O143" s="205">
        <f>N143*N144</f>
        <v>0</v>
      </c>
    </row>
    <row r="144" spans="1:15" ht="21.75" customHeight="1" thickBot="1" x14ac:dyDescent="0.25">
      <c r="A144" s="209" t="s">
        <v>98</v>
      </c>
      <c r="B144" s="210"/>
      <c r="C144" s="210"/>
      <c r="D144" s="210"/>
      <c r="E144" s="210"/>
      <c r="F144" s="210"/>
      <c r="G144" s="210"/>
      <c r="H144" s="210"/>
      <c r="I144" s="210"/>
      <c r="J144" s="210"/>
      <c r="K144" s="210"/>
      <c r="L144" s="210"/>
      <c r="M144" s="210"/>
      <c r="N144" s="78">
        <v>7000</v>
      </c>
      <c r="O144" s="206"/>
    </row>
    <row r="145" spans="1:15" ht="21.75" customHeight="1" thickBot="1" x14ac:dyDescent="0.25">
      <c r="A145" s="70"/>
      <c r="B145" s="45"/>
      <c r="C145" s="45"/>
      <c r="D145" s="45"/>
      <c r="E145" s="45"/>
      <c r="F145" s="45"/>
      <c r="G145" s="45"/>
      <c r="H145" s="45"/>
      <c r="I145" s="45"/>
      <c r="J145" s="45"/>
      <c r="K145" s="45"/>
      <c r="L145" s="45"/>
      <c r="M145" s="45"/>
      <c r="N145" s="46"/>
      <c r="O145" s="71"/>
    </row>
    <row r="146" spans="1:15" ht="45" customHeight="1" thickBot="1" x14ac:dyDescent="0.25">
      <c r="A146" s="197" t="s">
        <v>105</v>
      </c>
      <c r="B146" s="198"/>
      <c r="C146" s="198"/>
      <c r="D146" s="198"/>
      <c r="E146" s="198"/>
      <c r="F146" s="198"/>
      <c r="G146" s="198"/>
      <c r="H146" s="198"/>
      <c r="I146" s="198"/>
      <c r="J146" s="198"/>
      <c r="K146" s="198"/>
      <c r="L146" s="198"/>
      <c r="M146" s="198"/>
      <c r="N146" s="198"/>
      <c r="O146" s="199"/>
    </row>
    <row r="147" spans="1:15" ht="27.75" customHeight="1" thickBot="1" x14ac:dyDescent="0.25">
      <c r="A147" s="200" t="s">
        <v>96</v>
      </c>
      <c r="B147" s="201"/>
      <c r="C147" s="201"/>
      <c r="D147" s="201"/>
      <c r="E147" s="201"/>
      <c r="F147" s="201"/>
      <c r="G147" s="201"/>
      <c r="H147" s="201"/>
      <c r="I147" s="201"/>
      <c r="J147" s="201"/>
      <c r="K147" s="201"/>
      <c r="L147" s="201"/>
      <c r="M147" s="201"/>
      <c r="N147" s="201"/>
      <c r="O147" s="92">
        <v>0</v>
      </c>
    </row>
    <row r="148" spans="1:15" ht="21" customHeight="1" thickBot="1" x14ac:dyDescent="0.25">
      <c r="A148" s="202"/>
      <c r="B148" s="190"/>
      <c r="C148" s="190"/>
      <c r="D148" s="190"/>
      <c r="E148" s="190"/>
      <c r="F148" s="190"/>
      <c r="G148" s="190"/>
      <c r="H148" s="190"/>
      <c r="I148" s="190"/>
      <c r="J148" s="190"/>
      <c r="K148" s="190"/>
      <c r="L148" s="190"/>
      <c r="M148" s="190"/>
      <c r="N148" s="190"/>
      <c r="O148" s="203"/>
    </row>
    <row r="149" spans="1:15" ht="36" customHeight="1" thickBot="1" x14ac:dyDescent="0.25">
      <c r="A149" s="197" t="s">
        <v>106</v>
      </c>
      <c r="B149" s="198"/>
      <c r="C149" s="198"/>
      <c r="D149" s="198"/>
      <c r="E149" s="198"/>
      <c r="F149" s="198"/>
      <c r="G149" s="198"/>
      <c r="H149" s="198"/>
      <c r="I149" s="198"/>
      <c r="J149" s="198"/>
      <c r="K149" s="198"/>
      <c r="L149" s="198"/>
      <c r="M149" s="198"/>
      <c r="N149" s="198"/>
      <c r="O149" s="199"/>
    </row>
    <row r="150" spans="1:15" ht="30.75" customHeight="1" thickBot="1" x14ac:dyDescent="0.25">
      <c r="A150" s="200" t="s">
        <v>96</v>
      </c>
      <c r="B150" s="201"/>
      <c r="C150" s="201"/>
      <c r="D150" s="201"/>
      <c r="E150" s="201"/>
      <c r="F150" s="201"/>
      <c r="G150" s="201"/>
      <c r="H150" s="201"/>
      <c r="I150" s="201"/>
      <c r="J150" s="201"/>
      <c r="K150" s="201"/>
      <c r="L150" s="201"/>
      <c r="M150" s="201"/>
      <c r="N150" s="201"/>
      <c r="O150" s="92">
        <v>0</v>
      </c>
    </row>
    <row r="151" spans="1:15" ht="16.5" customHeight="1" thickBot="1" x14ac:dyDescent="0.25">
      <c r="A151" s="202"/>
      <c r="B151" s="190"/>
      <c r="C151" s="190"/>
      <c r="D151" s="190"/>
      <c r="E151" s="190"/>
      <c r="F151" s="190"/>
      <c r="G151" s="190"/>
      <c r="H151" s="190"/>
      <c r="I151" s="190"/>
      <c r="J151" s="190"/>
      <c r="K151" s="190"/>
      <c r="L151" s="190"/>
      <c r="M151" s="190"/>
      <c r="N151" s="190"/>
      <c r="O151" s="203"/>
    </row>
    <row r="152" spans="1:15" ht="56.25" customHeight="1" thickBot="1" x14ac:dyDescent="0.25">
      <c r="A152" s="197" t="s">
        <v>107</v>
      </c>
      <c r="B152" s="198"/>
      <c r="C152" s="198"/>
      <c r="D152" s="198"/>
      <c r="E152" s="198"/>
      <c r="F152" s="198"/>
      <c r="G152" s="198"/>
      <c r="H152" s="198"/>
      <c r="I152" s="198"/>
      <c r="J152" s="198"/>
      <c r="K152" s="198"/>
      <c r="L152" s="198"/>
      <c r="M152" s="198"/>
      <c r="N152" s="198"/>
      <c r="O152" s="199"/>
    </row>
    <row r="153" spans="1:15" ht="30.75" customHeight="1" thickBot="1" x14ac:dyDescent="0.25">
      <c r="A153" s="200" t="s">
        <v>96</v>
      </c>
      <c r="B153" s="201"/>
      <c r="C153" s="201"/>
      <c r="D153" s="201"/>
      <c r="E153" s="201"/>
      <c r="F153" s="201"/>
      <c r="G153" s="201"/>
      <c r="H153" s="201"/>
      <c r="I153" s="201"/>
      <c r="J153" s="201"/>
      <c r="K153" s="201"/>
      <c r="L153" s="201"/>
      <c r="M153" s="201"/>
      <c r="N153" s="201"/>
      <c r="O153" s="92">
        <v>0</v>
      </c>
    </row>
    <row r="154" spans="1:15" ht="11.25" customHeight="1" thickBot="1" x14ac:dyDescent="0.25">
      <c r="A154" s="39"/>
      <c r="B154" s="40"/>
      <c r="C154" s="40"/>
      <c r="D154" s="40"/>
      <c r="E154" s="40"/>
      <c r="F154" s="40"/>
      <c r="G154" s="40"/>
      <c r="H154" s="40"/>
      <c r="I154" s="40"/>
      <c r="J154" s="40"/>
      <c r="K154" s="40"/>
      <c r="L154" s="40"/>
      <c r="M154" s="40"/>
      <c r="N154" s="40"/>
      <c r="O154" s="35"/>
    </row>
    <row r="155" spans="1:15" ht="32.1" customHeight="1" thickBot="1" x14ac:dyDescent="0.25">
      <c r="A155" s="195" t="s">
        <v>104</v>
      </c>
      <c r="B155" s="196"/>
      <c r="C155" s="196"/>
      <c r="D155" s="196"/>
      <c r="E155" s="196"/>
      <c r="F155" s="196"/>
      <c r="G155" s="196"/>
      <c r="H155" s="196"/>
      <c r="I155" s="196"/>
      <c r="J155" s="196"/>
      <c r="K155" s="196"/>
      <c r="L155" s="196"/>
      <c r="M155" s="196"/>
      <c r="N155" s="196"/>
      <c r="O155" s="91">
        <f>O143+O140+O147+O150+O153</f>
        <v>0</v>
      </c>
    </row>
    <row r="156" spans="1:15" ht="19.5" customHeight="1" thickBot="1" x14ac:dyDescent="0.25">
      <c r="A156" s="39"/>
      <c r="B156" s="40"/>
      <c r="C156" s="40"/>
      <c r="D156" s="40"/>
      <c r="E156" s="40"/>
      <c r="F156" s="40"/>
      <c r="G156" s="40"/>
      <c r="H156" s="40"/>
      <c r="I156" s="40"/>
      <c r="J156" s="40"/>
      <c r="K156" s="40"/>
      <c r="L156" s="40"/>
      <c r="M156" s="40"/>
      <c r="N156" s="40"/>
      <c r="O156" s="35"/>
    </row>
    <row r="157" spans="1:15" ht="32.1" customHeight="1" thickBot="1" x14ac:dyDescent="0.25">
      <c r="A157" s="230" t="s">
        <v>111</v>
      </c>
      <c r="B157" s="231"/>
      <c r="C157" s="231"/>
      <c r="D157" s="231"/>
      <c r="E157" s="231"/>
      <c r="F157" s="231"/>
      <c r="G157" s="231"/>
      <c r="H157" s="231"/>
      <c r="I157" s="231"/>
      <c r="J157" s="231"/>
      <c r="K157" s="231"/>
      <c r="L157" s="231"/>
      <c r="M157" s="231"/>
      <c r="N157" s="231"/>
      <c r="O157" s="232"/>
    </row>
    <row r="158" spans="1:15" ht="44.25" customHeight="1" thickBot="1" x14ac:dyDescent="0.25">
      <c r="A158" s="167" t="s">
        <v>108</v>
      </c>
      <c r="B158" s="107"/>
      <c r="C158" s="107"/>
      <c r="D158" s="107"/>
      <c r="E158" s="107"/>
      <c r="F158" s="107"/>
      <c r="G158" s="107"/>
      <c r="H158" s="107"/>
      <c r="I158" s="107"/>
      <c r="J158" s="107"/>
      <c r="K158" s="107"/>
      <c r="L158" s="107"/>
      <c r="M158" s="107"/>
      <c r="N158" s="107"/>
      <c r="O158" s="214"/>
    </row>
    <row r="159" spans="1:15" ht="30.75" customHeight="1" thickBot="1" x14ac:dyDescent="0.25">
      <c r="A159" s="200" t="s">
        <v>96</v>
      </c>
      <c r="B159" s="201"/>
      <c r="C159" s="201"/>
      <c r="D159" s="201"/>
      <c r="E159" s="201"/>
      <c r="F159" s="201"/>
      <c r="G159" s="201"/>
      <c r="H159" s="201"/>
      <c r="I159" s="201"/>
      <c r="J159" s="201"/>
      <c r="K159" s="201"/>
      <c r="L159" s="201"/>
      <c r="M159" s="201"/>
      <c r="N159" s="201"/>
      <c r="O159" s="92">
        <v>0</v>
      </c>
    </row>
    <row r="160" spans="1:15" ht="15" thickBot="1" x14ac:dyDescent="0.25">
      <c r="A160" s="39"/>
      <c r="B160" s="40"/>
      <c r="C160" s="40"/>
      <c r="D160" s="40"/>
      <c r="E160" s="40"/>
      <c r="F160" s="40"/>
      <c r="G160" s="40"/>
      <c r="H160" s="40"/>
      <c r="I160" s="40"/>
      <c r="J160" s="40"/>
      <c r="K160" s="40"/>
      <c r="L160" s="40"/>
      <c r="M160" s="40"/>
      <c r="N160" s="40"/>
      <c r="O160" s="35"/>
    </row>
    <row r="161" spans="1:15" ht="63" customHeight="1" thickBot="1" x14ac:dyDescent="0.25">
      <c r="A161" s="167" t="s">
        <v>109</v>
      </c>
      <c r="B161" s="107"/>
      <c r="C161" s="107"/>
      <c r="D161" s="107"/>
      <c r="E161" s="107"/>
      <c r="F161" s="107"/>
      <c r="G161" s="107"/>
      <c r="H161" s="107"/>
      <c r="I161" s="107"/>
      <c r="J161" s="107"/>
      <c r="K161" s="107"/>
      <c r="L161" s="107"/>
      <c r="M161" s="107"/>
      <c r="N161" s="107"/>
      <c r="O161" s="214"/>
    </row>
    <row r="162" spans="1:15" ht="27.75" customHeight="1" x14ac:dyDescent="0.2">
      <c r="A162" s="233" t="s">
        <v>125</v>
      </c>
      <c r="B162" s="234"/>
      <c r="C162" s="234"/>
      <c r="D162" s="234"/>
      <c r="E162" s="234"/>
      <c r="F162" s="234"/>
      <c r="G162" s="234"/>
      <c r="H162" s="234"/>
      <c r="I162" s="234"/>
      <c r="J162" s="234"/>
      <c r="K162" s="234"/>
      <c r="L162" s="234"/>
      <c r="M162" s="234"/>
      <c r="N162" s="93">
        <v>0</v>
      </c>
      <c r="O162" s="235">
        <f>N162*N163</f>
        <v>0</v>
      </c>
    </row>
    <row r="163" spans="1:15" ht="21.75" customHeight="1" thickBot="1" x14ac:dyDescent="0.25">
      <c r="A163" s="209" t="s">
        <v>121</v>
      </c>
      <c r="B163" s="210"/>
      <c r="C163" s="210"/>
      <c r="D163" s="210"/>
      <c r="E163" s="210"/>
      <c r="F163" s="210"/>
      <c r="G163" s="210"/>
      <c r="H163" s="210"/>
      <c r="I163" s="210"/>
      <c r="J163" s="210"/>
      <c r="K163" s="210"/>
      <c r="L163" s="210"/>
      <c r="M163" s="210"/>
      <c r="N163" s="94">
        <v>10000</v>
      </c>
      <c r="O163" s="236"/>
    </row>
    <row r="164" spans="1:15" ht="15" thickBot="1" x14ac:dyDescent="0.25">
      <c r="A164" s="39"/>
      <c r="B164" s="40"/>
      <c r="C164" s="40"/>
      <c r="D164" s="40"/>
      <c r="E164" s="40"/>
      <c r="F164" s="40"/>
      <c r="G164" s="40"/>
      <c r="H164" s="40"/>
      <c r="I164" s="40"/>
      <c r="J164" s="40"/>
      <c r="K164" s="40"/>
      <c r="L164" s="40"/>
      <c r="M164" s="40"/>
      <c r="N164" s="40"/>
      <c r="O164" s="35"/>
    </row>
    <row r="165" spans="1:15" ht="32.1" customHeight="1" thickBot="1" x14ac:dyDescent="0.25">
      <c r="A165" s="195" t="s">
        <v>110</v>
      </c>
      <c r="B165" s="196"/>
      <c r="C165" s="196"/>
      <c r="D165" s="196"/>
      <c r="E165" s="196"/>
      <c r="F165" s="196"/>
      <c r="G165" s="196"/>
      <c r="H165" s="196"/>
      <c r="I165" s="196"/>
      <c r="J165" s="196"/>
      <c r="K165" s="196"/>
      <c r="L165" s="196"/>
      <c r="M165" s="196"/>
      <c r="N165" s="196"/>
      <c r="O165" s="91">
        <f>O159+O162</f>
        <v>0</v>
      </c>
    </row>
    <row r="166" spans="1:15" s="260" customFormat="1" ht="50.25" customHeight="1" thickBot="1" x14ac:dyDescent="0.3">
      <c r="A166" s="257" t="s">
        <v>151</v>
      </c>
      <c r="B166" s="258"/>
      <c r="C166" s="258"/>
      <c r="D166" s="258"/>
      <c r="E166" s="258"/>
      <c r="F166" s="258"/>
      <c r="G166" s="258"/>
      <c r="H166" s="258"/>
      <c r="I166" s="258"/>
      <c r="J166" s="258"/>
      <c r="K166" s="258"/>
      <c r="L166" s="258"/>
      <c r="M166" s="258"/>
      <c r="N166" s="258"/>
      <c r="O166" s="259"/>
    </row>
    <row r="167" spans="1:15" ht="30" customHeight="1" x14ac:dyDescent="0.2">
      <c r="A167" s="224" t="s">
        <v>112</v>
      </c>
      <c r="B167" s="225"/>
      <c r="C167" s="225"/>
      <c r="D167" s="225"/>
      <c r="E167" s="225"/>
      <c r="F167" s="225"/>
      <c r="G167" s="225"/>
      <c r="H167" s="225"/>
      <c r="I167" s="225"/>
      <c r="J167" s="225"/>
      <c r="K167" s="225"/>
      <c r="L167" s="225"/>
      <c r="M167" s="225"/>
      <c r="N167" s="225"/>
      <c r="O167" s="226"/>
    </row>
    <row r="168" spans="1:15" x14ac:dyDescent="0.2">
      <c r="A168" s="39"/>
      <c r="B168" s="40"/>
      <c r="C168" s="40"/>
      <c r="D168" s="40"/>
      <c r="E168" s="40"/>
      <c r="F168" s="40"/>
      <c r="G168" s="40"/>
      <c r="H168" s="40"/>
      <c r="I168" s="40"/>
      <c r="J168" s="40"/>
      <c r="K168" s="40"/>
      <c r="L168" s="40"/>
      <c r="M168" s="40"/>
      <c r="N168" s="40"/>
      <c r="O168" s="35"/>
    </row>
    <row r="169" spans="1:15" ht="57.75" customHeight="1" x14ac:dyDescent="0.2">
      <c r="A169" s="227" t="s">
        <v>113</v>
      </c>
      <c r="B169" s="228"/>
      <c r="C169" s="228"/>
      <c r="D169" s="228"/>
      <c r="E169" s="228"/>
      <c r="F169" s="228"/>
      <c r="G169" s="228"/>
      <c r="H169" s="228"/>
      <c r="I169" s="228"/>
      <c r="J169" s="228"/>
      <c r="K169" s="228"/>
      <c r="L169" s="228"/>
      <c r="M169" s="228"/>
      <c r="N169" s="228"/>
      <c r="O169" s="229"/>
    </row>
    <row r="170" spans="1:15" x14ac:dyDescent="0.2">
      <c r="A170" s="39"/>
      <c r="B170" s="40"/>
      <c r="C170" s="40"/>
      <c r="D170" s="40"/>
      <c r="E170" s="40"/>
      <c r="F170" s="40"/>
      <c r="G170" s="40"/>
      <c r="H170" s="40"/>
      <c r="I170" s="40"/>
      <c r="J170" s="40"/>
      <c r="K170" s="40"/>
      <c r="L170" s="40"/>
      <c r="M170" s="40"/>
      <c r="N170" s="40"/>
      <c r="O170" s="35"/>
    </row>
    <row r="171" spans="1:15" ht="57.75" customHeight="1" x14ac:dyDescent="0.2">
      <c r="A171" s="227" t="s">
        <v>114</v>
      </c>
      <c r="B171" s="228"/>
      <c r="C171" s="228"/>
      <c r="D171" s="228"/>
      <c r="E171" s="228"/>
      <c r="F171" s="228"/>
      <c r="G171" s="228"/>
      <c r="H171" s="228"/>
      <c r="I171" s="228"/>
      <c r="J171" s="228"/>
      <c r="K171" s="228"/>
      <c r="L171" s="228"/>
      <c r="M171" s="228"/>
      <c r="N171" s="228"/>
      <c r="O171" s="229"/>
    </row>
    <row r="172" spans="1:15" x14ac:dyDescent="0.2">
      <c r="A172" s="39"/>
      <c r="B172" s="40"/>
      <c r="C172" s="40"/>
      <c r="D172" s="40"/>
      <c r="E172" s="40"/>
      <c r="F172" s="40"/>
      <c r="G172" s="40"/>
      <c r="H172" s="40"/>
      <c r="I172" s="40"/>
      <c r="J172" s="40"/>
      <c r="K172" s="40"/>
      <c r="L172" s="40"/>
      <c r="M172" s="40"/>
      <c r="N172" s="40"/>
      <c r="O172" s="35"/>
    </row>
    <row r="173" spans="1:15" ht="57.75" customHeight="1" thickBot="1" x14ac:dyDescent="0.25">
      <c r="A173" s="215" t="s">
        <v>115</v>
      </c>
      <c r="B173" s="216"/>
      <c r="C173" s="216"/>
      <c r="D173" s="216"/>
      <c r="E173" s="216"/>
      <c r="F173" s="216"/>
      <c r="G173" s="216"/>
      <c r="H173" s="216"/>
      <c r="I173" s="216"/>
      <c r="J173" s="216"/>
      <c r="K173" s="216"/>
      <c r="L173" s="216"/>
      <c r="M173" s="216"/>
      <c r="N173" s="216"/>
      <c r="O173" s="217"/>
    </row>
    <row r="174" spans="1:15" ht="24" customHeight="1" x14ac:dyDescent="0.2">
      <c r="A174" s="218" t="s">
        <v>125</v>
      </c>
      <c r="B174" s="219"/>
      <c r="C174" s="219"/>
      <c r="D174" s="219"/>
      <c r="E174" s="219"/>
      <c r="F174" s="219"/>
      <c r="G174" s="219"/>
      <c r="H174" s="219"/>
      <c r="I174" s="219"/>
      <c r="J174" s="219"/>
      <c r="K174" s="219"/>
      <c r="L174" s="219"/>
      <c r="M174" s="219"/>
      <c r="N174" s="97">
        <v>0</v>
      </c>
      <c r="O174" s="220">
        <f>N174*N175</f>
        <v>0</v>
      </c>
    </row>
    <row r="175" spans="1:15" ht="21.75" customHeight="1" thickBot="1" x14ac:dyDescent="0.25">
      <c r="A175" s="222" t="s">
        <v>121</v>
      </c>
      <c r="B175" s="223"/>
      <c r="C175" s="223"/>
      <c r="D175" s="223"/>
      <c r="E175" s="223"/>
      <c r="F175" s="223"/>
      <c r="G175" s="223"/>
      <c r="H175" s="223"/>
      <c r="I175" s="223"/>
      <c r="J175" s="223"/>
      <c r="K175" s="223"/>
      <c r="L175" s="223"/>
      <c r="M175" s="223"/>
      <c r="N175" s="81">
        <v>1000</v>
      </c>
      <c r="O175" s="221"/>
    </row>
    <row r="176" spans="1:15" ht="15" thickBot="1" x14ac:dyDescent="0.25">
      <c r="A176" s="69"/>
      <c r="B176" s="37"/>
      <c r="C176" s="40"/>
      <c r="D176" s="40"/>
      <c r="E176" s="40"/>
      <c r="F176" s="40"/>
      <c r="G176" s="40"/>
      <c r="H176" s="40"/>
      <c r="I176" s="40"/>
      <c r="J176" s="40"/>
      <c r="K176" s="40"/>
      <c r="L176" s="40"/>
      <c r="M176" s="40"/>
      <c r="N176" s="40"/>
      <c r="O176" s="35"/>
    </row>
    <row r="177" spans="1:15" ht="32.1" customHeight="1" thickBot="1" x14ac:dyDescent="0.25">
      <c r="A177" s="195" t="s">
        <v>152</v>
      </c>
      <c r="B177" s="196"/>
      <c r="C177" s="196"/>
      <c r="D177" s="196"/>
      <c r="E177" s="196"/>
      <c r="F177" s="196"/>
      <c r="G177" s="196"/>
      <c r="H177" s="196"/>
      <c r="I177" s="196"/>
      <c r="J177" s="196"/>
      <c r="K177" s="196"/>
      <c r="L177" s="196"/>
      <c r="M177" s="196"/>
      <c r="N177" s="196"/>
      <c r="O177" s="73">
        <f>O174</f>
        <v>0</v>
      </c>
    </row>
    <row r="178" spans="1:15" ht="15" thickBot="1" x14ac:dyDescent="0.25">
      <c r="A178" s="69"/>
      <c r="B178" s="37"/>
      <c r="C178" s="40"/>
      <c r="D178" s="40"/>
      <c r="E178" s="40"/>
      <c r="F178" s="40"/>
      <c r="G178" s="40"/>
      <c r="H178" s="40"/>
      <c r="I178" s="40"/>
      <c r="J178" s="40"/>
      <c r="K178" s="40"/>
      <c r="L178" s="40"/>
      <c r="M178" s="40"/>
      <c r="N178" s="40"/>
      <c r="O178" s="35"/>
    </row>
    <row r="179" spans="1:15" ht="15" thickBot="1" x14ac:dyDescent="0.25">
      <c r="A179" s="230" t="s">
        <v>116</v>
      </c>
      <c r="B179" s="231"/>
      <c r="C179" s="231"/>
      <c r="D179" s="231"/>
      <c r="E179" s="231"/>
      <c r="F179" s="231"/>
      <c r="G179" s="231"/>
      <c r="H179" s="231"/>
      <c r="I179" s="231"/>
      <c r="J179" s="231"/>
      <c r="K179" s="231"/>
      <c r="L179" s="231"/>
      <c r="M179" s="231"/>
      <c r="N179" s="231"/>
      <c r="O179" s="232"/>
    </row>
    <row r="180" spans="1:15" ht="15.75" thickBot="1" x14ac:dyDescent="0.25">
      <c r="A180" s="72"/>
      <c r="B180" s="37"/>
      <c r="C180" s="40"/>
      <c r="D180" s="40"/>
      <c r="E180" s="40"/>
      <c r="F180" s="40"/>
      <c r="G180" s="40"/>
      <c r="H180" s="40"/>
      <c r="I180" s="40"/>
      <c r="J180" s="40"/>
      <c r="K180" s="40"/>
      <c r="L180" s="40"/>
      <c r="M180" s="40"/>
      <c r="N180" s="40"/>
      <c r="O180" s="35"/>
    </row>
    <row r="181" spans="1:15" ht="48" customHeight="1" thickBot="1" x14ac:dyDescent="0.25">
      <c r="A181" s="106" t="s">
        <v>119</v>
      </c>
      <c r="B181" s="107"/>
      <c r="C181" s="107"/>
      <c r="D181" s="107"/>
      <c r="E181" s="107"/>
      <c r="F181" s="107"/>
      <c r="G181" s="107"/>
      <c r="H181" s="107"/>
      <c r="I181" s="107"/>
      <c r="J181" s="107"/>
      <c r="K181" s="107"/>
      <c r="L181" s="107"/>
      <c r="M181" s="107"/>
      <c r="N181" s="107"/>
      <c r="O181" s="199"/>
    </row>
    <row r="182" spans="1:15" ht="27.75" customHeight="1" x14ac:dyDescent="0.2">
      <c r="A182" s="106" t="s">
        <v>117</v>
      </c>
      <c r="B182" s="107"/>
      <c r="C182" s="107"/>
      <c r="D182" s="107"/>
      <c r="E182" s="107"/>
      <c r="F182" s="107"/>
      <c r="G182" s="107"/>
      <c r="H182" s="107"/>
      <c r="I182" s="107"/>
      <c r="J182" s="107"/>
      <c r="K182" s="214"/>
      <c r="L182" s="208" t="s">
        <v>120</v>
      </c>
      <c r="M182" s="240"/>
      <c r="N182" s="48">
        <v>0</v>
      </c>
      <c r="O182" s="241">
        <f>N183*N182</f>
        <v>0</v>
      </c>
    </row>
    <row r="183" spans="1:15" ht="28.5" customHeight="1" thickBot="1" x14ac:dyDescent="0.25">
      <c r="A183" s="176"/>
      <c r="B183" s="177"/>
      <c r="C183" s="177"/>
      <c r="D183" s="177"/>
      <c r="E183" s="177"/>
      <c r="F183" s="177"/>
      <c r="G183" s="177"/>
      <c r="H183" s="177"/>
      <c r="I183" s="177"/>
      <c r="J183" s="177"/>
      <c r="K183" s="239"/>
      <c r="L183" s="237" t="s">
        <v>122</v>
      </c>
      <c r="M183" s="238"/>
      <c r="N183" s="49">
        <v>1000</v>
      </c>
      <c r="O183" s="242"/>
    </row>
    <row r="184" spans="1:15" ht="25.5" customHeight="1" x14ac:dyDescent="0.2">
      <c r="A184" s="106" t="s">
        <v>123</v>
      </c>
      <c r="B184" s="107"/>
      <c r="C184" s="107"/>
      <c r="D184" s="107"/>
      <c r="E184" s="107"/>
      <c r="F184" s="107"/>
      <c r="G184" s="107"/>
      <c r="H184" s="107"/>
      <c r="I184" s="107"/>
      <c r="J184" s="107"/>
      <c r="K184" s="214"/>
      <c r="L184" s="208" t="s">
        <v>120</v>
      </c>
      <c r="M184" s="240"/>
      <c r="N184" s="48">
        <v>0</v>
      </c>
      <c r="O184" s="241">
        <f>N185*N184</f>
        <v>0</v>
      </c>
    </row>
    <row r="185" spans="1:15" ht="27.75" customHeight="1" thickBot="1" x14ac:dyDescent="0.25">
      <c r="A185" s="176"/>
      <c r="B185" s="177"/>
      <c r="C185" s="177"/>
      <c r="D185" s="177"/>
      <c r="E185" s="177"/>
      <c r="F185" s="177"/>
      <c r="G185" s="177"/>
      <c r="H185" s="177"/>
      <c r="I185" s="177"/>
      <c r="J185" s="177"/>
      <c r="K185" s="239"/>
      <c r="L185" s="237" t="s">
        <v>122</v>
      </c>
      <c r="M185" s="238"/>
      <c r="N185" s="49">
        <v>2000</v>
      </c>
      <c r="O185" s="242"/>
    </row>
    <row r="186" spans="1:15" ht="25.5" customHeight="1" x14ac:dyDescent="0.2">
      <c r="A186" s="106" t="s">
        <v>155</v>
      </c>
      <c r="B186" s="261"/>
      <c r="C186" s="261"/>
      <c r="D186" s="261"/>
      <c r="E186" s="261"/>
      <c r="F186" s="261"/>
      <c r="G186" s="261"/>
      <c r="H186" s="261"/>
      <c r="I186" s="261"/>
      <c r="J186" s="261"/>
      <c r="K186" s="262"/>
      <c r="L186" s="208" t="s">
        <v>120</v>
      </c>
      <c r="M186" s="240"/>
      <c r="N186" s="48">
        <v>0</v>
      </c>
      <c r="O186" s="241">
        <f>N187*N186</f>
        <v>0</v>
      </c>
    </row>
    <row r="187" spans="1:15" ht="27.75" customHeight="1" thickBot="1" x14ac:dyDescent="0.25">
      <c r="A187" s="263"/>
      <c r="B187" s="264"/>
      <c r="C187" s="264"/>
      <c r="D187" s="264"/>
      <c r="E187" s="264"/>
      <c r="F187" s="264"/>
      <c r="G187" s="264"/>
      <c r="H187" s="264"/>
      <c r="I187" s="264"/>
      <c r="J187" s="264"/>
      <c r="K187" s="265"/>
      <c r="L187" s="237" t="s">
        <v>122</v>
      </c>
      <c r="M187" s="238"/>
      <c r="N187" s="49">
        <v>2000</v>
      </c>
      <c r="O187" s="242"/>
    </row>
    <row r="188" spans="1:15" ht="25.5" customHeight="1" x14ac:dyDescent="0.2">
      <c r="A188" s="106" t="s">
        <v>118</v>
      </c>
      <c r="B188" s="107"/>
      <c r="C188" s="107"/>
      <c r="D188" s="107"/>
      <c r="E188" s="107"/>
      <c r="F188" s="107"/>
      <c r="G188" s="107"/>
      <c r="H188" s="107"/>
      <c r="I188" s="107"/>
      <c r="J188" s="107"/>
      <c r="K188" s="214"/>
      <c r="L188" s="208" t="s">
        <v>120</v>
      </c>
      <c r="M188" s="240"/>
      <c r="N188" s="48">
        <v>0</v>
      </c>
      <c r="O188" s="241">
        <f>N189*N188</f>
        <v>0</v>
      </c>
    </row>
    <row r="189" spans="1:15" ht="27.75" customHeight="1" thickBot="1" x14ac:dyDescent="0.25">
      <c r="A189" s="176"/>
      <c r="B189" s="177"/>
      <c r="C189" s="177"/>
      <c r="D189" s="177"/>
      <c r="E189" s="177"/>
      <c r="F189" s="177"/>
      <c r="G189" s="177"/>
      <c r="H189" s="177"/>
      <c r="I189" s="177"/>
      <c r="J189" s="177"/>
      <c r="K189" s="239"/>
      <c r="L189" s="237" t="s">
        <v>122</v>
      </c>
      <c r="M189" s="238"/>
      <c r="N189" s="49">
        <v>2000</v>
      </c>
      <c r="O189" s="242"/>
    </row>
    <row r="190" spans="1:15" ht="25.5" customHeight="1" x14ac:dyDescent="0.2">
      <c r="A190" s="106" t="s">
        <v>153</v>
      </c>
      <c r="B190" s="107"/>
      <c r="C190" s="107"/>
      <c r="D190" s="107"/>
      <c r="E190" s="107"/>
      <c r="F190" s="107"/>
      <c r="G190" s="107"/>
      <c r="H190" s="107"/>
      <c r="I190" s="107"/>
      <c r="J190" s="107"/>
      <c r="K190" s="214"/>
      <c r="L190" s="208" t="s">
        <v>120</v>
      </c>
      <c r="M190" s="240"/>
      <c r="N190" s="48">
        <v>0</v>
      </c>
      <c r="O190" s="241">
        <f>N191*N190</f>
        <v>0</v>
      </c>
    </row>
    <row r="191" spans="1:15" ht="27.75" customHeight="1" thickBot="1" x14ac:dyDescent="0.25">
      <c r="A191" s="176"/>
      <c r="B191" s="177"/>
      <c r="C191" s="177"/>
      <c r="D191" s="177"/>
      <c r="E191" s="177"/>
      <c r="F191" s="177"/>
      <c r="G191" s="177"/>
      <c r="H191" s="177"/>
      <c r="I191" s="177"/>
      <c r="J191" s="177"/>
      <c r="K191" s="239"/>
      <c r="L191" s="237" t="s">
        <v>122</v>
      </c>
      <c r="M191" s="238"/>
      <c r="N191" s="49">
        <v>1000</v>
      </c>
      <c r="O191" s="242"/>
    </row>
    <row r="192" spans="1:15" ht="25.5" customHeight="1" x14ac:dyDescent="0.2">
      <c r="A192" s="106" t="s">
        <v>156</v>
      </c>
      <c r="B192" s="107"/>
      <c r="C192" s="107"/>
      <c r="D192" s="107"/>
      <c r="E192" s="107"/>
      <c r="F192" s="107"/>
      <c r="G192" s="107"/>
      <c r="H192" s="107"/>
      <c r="I192" s="107"/>
      <c r="J192" s="107"/>
      <c r="K192" s="214"/>
      <c r="L192" s="208" t="s">
        <v>120</v>
      </c>
      <c r="M192" s="240"/>
      <c r="N192" s="48">
        <v>0</v>
      </c>
      <c r="O192" s="241">
        <f>N193*N192</f>
        <v>0</v>
      </c>
    </row>
    <row r="193" spans="1:15" ht="27.75" customHeight="1" thickBot="1" x14ac:dyDescent="0.25">
      <c r="A193" s="176"/>
      <c r="B193" s="177"/>
      <c r="C193" s="177"/>
      <c r="D193" s="177"/>
      <c r="E193" s="177"/>
      <c r="F193" s="177"/>
      <c r="G193" s="177"/>
      <c r="H193" s="177"/>
      <c r="I193" s="177"/>
      <c r="J193" s="177"/>
      <c r="K193" s="239"/>
      <c r="L193" s="237" t="s">
        <v>122</v>
      </c>
      <c r="M193" s="238"/>
      <c r="N193" s="49">
        <v>2000</v>
      </c>
      <c r="O193" s="242"/>
    </row>
    <row r="194" spans="1:15" s="43" customFormat="1" ht="27.75" customHeight="1" thickBot="1" x14ac:dyDescent="0.25">
      <c r="A194" s="157" t="s">
        <v>124</v>
      </c>
      <c r="B194" s="158"/>
      <c r="C194" s="158"/>
      <c r="D194" s="158"/>
      <c r="E194" s="158"/>
      <c r="F194" s="158"/>
      <c r="G194" s="158"/>
      <c r="H194" s="158"/>
      <c r="I194" s="158"/>
      <c r="J194" s="158"/>
      <c r="K194" s="158"/>
      <c r="L194" s="158"/>
      <c r="M194" s="158"/>
      <c r="N194" s="243"/>
      <c r="O194" s="47">
        <f>SUM(O182:O193)</f>
        <v>0</v>
      </c>
    </row>
    <row r="195" spans="1:15" s="43" customFormat="1" ht="15" thickBot="1" x14ac:dyDescent="0.25">
      <c r="A195" s="69"/>
      <c r="B195" s="37"/>
      <c r="C195" s="40"/>
      <c r="D195" s="40"/>
      <c r="E195" s="40"/>
      <c r="F195" s="40"/>
      <c r="G195" s="40"/>
      <c r="H195" s="40"/>
      <c r="I195" s="40"/>
      <c r="J195" s="40"/>
      <c r="K195" s="40"/>
      <c r="L195" s="40"/>
      <c r="M195" s="40"/>
      <c r="N195" s="40"/>
      <c r="O195" s="35"/>
    </row>
    <row r="196" spans="1:15" ht="50.1" customHeight="1" thickBot="1" x14ac:dyDescent="0.25">
      <c r="A196" s="197" t="s">
        <v>126</v>
      </c>
      <c r="B196" s="198"/>
      <c r="C196" s="198"/>
      <c r="D196" s="198"/>
      <c r="E196" s="198"/>
      <c r="F196" s="198"/>
      <c r="G196" s="198"/>
      <c r="H196" s="198"/>
      <c r="I196" s="198"/>
      <c r="J196" s="198"/>
      <c r="K196" s="198"/>
      <c r="L196" s="198"/>
      <c r="M196" s="198"/>
      <c r="N196" s="198"/>
      <c r="O196" s="199"/>
    </row>
    <row r="197" spans="1:15" ht="15" customHeight="1" thickBot="1" x14ac:dyDescent="0.25">
      <c r="A197" s="75"/>
      <c r="B197" s="76"/>
      <c r="C197" s="76"/>
      <c r="D197" s="76"/>
      <c r="E197" s="76"/>
      <c r="F197" s="76"/>
      <c r="G197" s="76"/>
      <c r="H197" s="76"/>
      <c r="I197" s="76"/>
      <c r="J197" s="76"/>
      <c r="K197" s="76"/>
      <c r="L197" s="76"/>
      <c r="M197" s="76"/>
      <c r="N197" s="76"/>
      <c r="O197" s="77"/>
    </row>
    <row r="198" spans="1:15" ht="32.1" customHeight="1" thickBot="1" x14ac:dyDescent="0.25">
      <c r="A198" s="195" t="s">
        <v>147</v>
      </c>
      <c r="B198" s="196"/>
      <c r="C198" s="196"/>
      <c r="D198" s="196"/>
      <c r="E198" s="196"/>
      <c r="F198" s="196"/>
      <c r="G198" s="196"/>
      <c r="H198" s="196"/>
      <c r="I198" s="196"/>
      <c r="J198" s="196"/>
      <c r="K198" s="196"/>
      <c r="L198" s="196"/>
      <c r="M198" s="196"/>
      <c r="N198" s="196"/>
      <c r="O198" s="73">
        <f>O194</f>
        <v>0</v>
      </c>
    </row>
    <row r="199" spans="1:15" s="43" customFormat="1" ht="15" thickBot="1" x14ac:dyDescent="0.25">
      <c r="A199" s="69"/>
      <c r="B199" s="37"/>
      <c r="C199" s="40"/>
      <c r="D199" s="40"/>
      <c r="E199" s="40"/>
      <c r="F199" s="40"/>
      <c r="G199" s="40"/>
      <c r="H199" s="40"/>
      <c r="I199" s="40"/>
      <c r="J199" s="40"/>
      <c r="K199" s="40"/>
      <c r="L199" s="40"/>
      <c r="M199" s="40"/>
      <c r="N199" s="40"/>
      <c r="O199" s="35"/>
    </row>
    <row r="200" spans="1:15" s="43" customFormat="1" ht="50.1" customHeight="1" thickBot="1" x14ac:dyDescent="0.25">
      <c r="A200" s="197" t="s">
        <v>127</v>
      </c>
      <c r="B200" s="198"/>
      <c r="C200" s="198"/>
      <c r="D200" s="198"/>
      <c r="E200" s="198"/>
      <c r="F200" s="198"/>
      <c r="G200" s="198"/>
      <c r="H200" s="198"/>
      <c r="I200" s="198"/>
      <c r="J200" s="198"/>
      <c r="K200" s="198"/>
      <c r="L200" s="198"/>
      <c r="M200" s="198"/>
      <c r="N200" s="198"/>
      <c r="O200" s="199"/>
    </row>
    <row r="201" spans="1:15" ht="15" thickBot="1" x14ac:dyDescent="0.25">
      <c r="A201" s="39"/>
      <c r="B201" s="40"/>
      <c r="C201" s="40"/>
      <c r="D201" s="40"/>
      <c r="E201" s="40"/>
      <c r="F201" s="40"/>
      <c r="G201" s="40"/>
      <c r="H201" s="40"/>
      <c r="I201" s="40"/>
      <c r="J201" s="40"/>
      <c r="K201" s="40"/>
      <c r="L201" s="40"/>
      <c r="M201" s="40"/>
      <c r="N201" s="40"/>
      <c r="O201" s="35"/>
    </row>
    <row r="202" spans="1:15" ht="50.1" customHeight="1" thickBot="1" x14ac:dyDescent="0.25">
      <c r="A202" s="197" t="s">
        <v>128</v>
      </c>
      <c r="B202" s="198"/>
      <c r="C202" s="198"/>
      <c r="D202" s="198"/>
      <c r="E202" s="198"/>
      <c r="F202" s="198"/>
      <c r="G202" s="198"/>
      <c r="H202" s="198"/>
      <c r="I202" s="198"/>
      <c r="J202" s="198"/>
      <c r="K202" s="198"/>
      <c r="L202" s="198"/>
      <c r="M202" s="198"/>
      <c r="N202" s="198"/>
      <c r="O202" s="199"/>
    </row>
    <row r="203" spans="1:15" ht="15" thickBot="1" x14ac:dyDescent="0.25">
      <c r="A203" s="39"/>
      <c r="B203" s="40"/>
      <c r="C203" s="40"/>
      <c r="D203" s="40"/>
      <c r="E203" s="40"/>
      <c r="F203" s="40"/>
      <c r="G203" s="40"/>
      <c r="H203" s="40"/>
      <c r="I203" s="40"/>
      <c r="J203" s="40"/>
      <c r="K203" s="40"/>
      <c r="L203" s="40"/>
      <c r="M203" s="40"/>
      <c r="N203" s="40"/>
      <c r="O203" s="35"/>
    </row>
    <row r="204" spans="1:15" ht="50.1" customHeight="1" thickBot="1" x14ac:dyDescent="0.25">
      <c r="A204" s="197" t="s">
        <v>129</v>
      </c>
      <c r="B204" s="198"/>
      <c r="C204" s="198"/>
      <c r="D204" s="198"/>
      <c r="E204" s="198"/>
      <c r="F204" s="198"/>
      <c r="G204" s="198"/>
      <c r="H204" s="198"/>
      <c r="I204" s="198"/>
      <c r="J204" s="198"/>
      <c r="K204" s="198"/>
      <c r="L204" s="198"/>
      <c r="M204" s="198"/>
      <c r="N204" s="198"/>
      <c r="O204" s="199"/>
    </row>
    <row r="205" spans="1:15" ht="15" thickBot="1" x14ac:dyDescent="0.25">
      <c r="A205" s="39"/>
      <c r="B205" s="40"/>
      <c r="C205" s="40"/>
      <c r="D205" s="40"/>
      <c r="E205" s="40"/>
      <c r="F205" s="40"/>
      <c r="G205" s="40"/>
      <c r="H205" s="40"/>
      <c r="I205" s="40"/>
      <c r="J205" s="40"/>
      <c r="K205" s="40"/>
      <c r="L205" s="40"/>
      <c r="M205" s="40"/>
      <c r="N205" s="40"/>
      <c r="O205" s="35"/>
    </row>
    <row r="206" spans="1:15" ht="50.1" customHeight="1" thickBot="1" x14ac:dyDescent="0.25">
      <c r="A206" s="197" t="s">
        <v>130</v>
      </c>
      <c r="B206" s="198"/>
      <c r="C206" s="198"/>
      <c r="D206" s="198"/>
      <c r="E206" s="198"/>
      <c r="F206" s="198"/>
      <c r="G206" s="198"/>
      <c r="H206" s="198"/>
      <c r="I206" s="198"/>
      <c r="J206" s="198"/>
      <c r="K206" s="198"/>
      <c r="L206" s="198"/>
      <c r="M206" s="198"/>
      <c r="N206" s="198"/>
      <c r="O206" s="199"/>
    </row>
    <row r="207" spans="1:15" ht="15" thickBot="1" x14ac:dyDescent="0.25">
      <c r="A207" s="39"/>
      <c r="B207" s="40"/>
      <c r="C207" s="40"/>
      <c r="D207" s="40"/>
      <c r="E207" s="40"/>
      <c r="F207" s="40"/>
      <c r="G207" s="40"/>
      <c r="H207" s="40"/>
      <c r="I207" s="40"/>
      <c r="J207" s="40"/>
      <c r="K207" s="40"/>
      <c r="L207" s="40"/>
      <c r="M207" s="40"/>
      <c r="N207" s="40"/>
      <c r="O207" s="35"/>
    </row>
    <row r="208" spans="1:15" ht="50.1" customHeight="1" thickBot="1" x14ac:dyDescent="0.25">
      <c r="A208" s="197" t="s">
        <v>154</v>
      </c>
      <c r="B208" s="198"/>
      <c r="C208" s="198"/>
      <c r="D208" s="198"/>
      <c r="E208" s="198"/>
      <c r="F208" s="198"/>
      <c r="G208" s="198"/>
      <c r="H208" s="198"/>
      <c r="I208" s="198"/>
      <c r="J208" s="198"/>
      <c r="K208" s="198"/>
      <c r="L208" s="198"/>
      <c r="M208" s="198"/>
      <c r="N208" s="198"/>
      <c r="O208" s="199"/>
    </row>
    <row r="209" spans="1:15" ht="15" thickBot="1" x14ac:dyDescent="0.25">
      <c r="A209" s="39"/>
      <c r="B209" s="40"/>
      <c r="C209" s="40"/>
      <c r="D209" s="40"/>
      <c r="E209" s="40"/>
      <c r="F209" s="40"/>
      <c r="G209" s="40"/>
      <c r="H209" s="40"/>
      <c r="I209" s="40"/>
      <c r="J209" s="40"/>
      <c r="K209" s="40"/>
      <c r="L209" s="40"/>
      <c r="M209" s="40"/>
      <c r="N209" s="40"/>
      <c r="O209" s="35"/>
    </row>
    <row r="210" spans="1:15" ht="50.1" customHeight="1" thickBot="1" x14ac:dyDescent="0.25">
      <c r="A210" s="197" t="s">
        <v>131</v>
      </c>
      <c r="B210" s="198"/>
      <c r="C210" s="198"/>
      <c r="D210" s="198"/>
      <c r="E210" s="198"/>
      <c r="F210" s="198"/>
      <c r="G210" s="198"/>
      <c r="H210" s="198"/>
      <c r="I210" s="198"/>
      <c r="J210" s="198"/>
      <c r="K210" s="198"/>
      <c r="L210" s="198"/>
      <c r="M210" s="198"/>
      <c r="N210" s="198"/>
      <c r="O210" s="199"/>
    </row>
    <row r="211" spans="1:15" ht="15" thickBot="1" x14ac:dyDescent="0.25">
      <c r="A211" s="39"/>
      <c r="B211" s="40"/>
      <c r="C211" s="40"/>
      <c r="D211" s="40"/>
      <c r="E211" s="40"/>
      <c r="F211" s="40"/>
      <c r="G211" s="40"/>
      <c r="H211" s="40"/>
      <c r="I211" s="40"/>
      <c r="J211" s="40"/>
      <c r="K211" s="40"/>
      <c r="L211" s="40"/>
      <c r="M211" s="40"/>
      <c r="N211" s="40"/>
      <c r="O211" s="35"/>
    </row>
    <row r="212" spans="1:15" ht="50.1" customHeight="1" thickBot="1" x14ac:dyDescent="0.25">
      <c r="A212" s="197" t="s">
        <v>132</v>
      </c>
      <c r="B212" s="198"/>
      <c r="C212" s="198"/>
      <c r="D212" s="198"/>
      <c r="E212" s="198"/>
      <c r="F212" s="198"/>
      <c r="G212" s="198"/>
      <c r="H212" s="198"/>
      <c r="I212" s="198"/>
      <c r="J212" s="198"/>
      <c r="K212" s="198"/>
      <c r="L212" s="198"/>
      <c r="M212" s="198"/>
      <c r="N212" s="198"/>
      <c r="O212" s="199"/>
    </row>
    <row r="213" spans="1:15" ht="9" customHeight="1" x14ac:dyDescent="0.2">
      <c r="A213" s="252" t="s">
        <v>138</v>
      </c>
      <c r="B213" s="253" t="s">
        <v>141</v>
      </c>
      <c r="C213" s="59"/>
      <c r="D213" s="59"/>
      <c r="E213" s="59"/>
      <c r="F213" s="59"/>
      <c r="G213" s="59"/>
      <c r="H213" s="59"/>
      <c r="I213" s="59"/>
      <c r="J213" s="59"/>
      <c r="K213" s="59"/>
      <c r="L213" s="59"/>
      <c r="M213" s="59"/>
      <c r="N213" s="59"/>
      <c r="O213" s="60"/>
    </row>
    <row r="214" spans="1:15" x14ac:dyDescent="0.2">
      <c r="A214" s="250"/>
      <c r="B214" s="249"/>
      <c r="C214" s="53"/>
      <c r="D214" s="53"/>
      <c r="E214" s="53"/>
      <c r="F214" s="53"/>
      <c r="G214" s="53"/>
      <c r="H214" s="53"/>
      <c r="I214" s="53"/>
      <c r="J214" s="53"/>
      <c r="K214" s="53"/>
      <c r="L214" s="53"/>
      <c r="M214" s="53"/>
      <c r="N214" s="53"/>
      <c r="O214" s="61"/>
    </row>
    <row r="215" spans="1:15" x14ac:dyDescent="0.2">
      <c r="A215" s="52" t="s">
        <v>133</v>
      </c>
      <c r="B215" s="50"/>
      <c r="C215" s="50"/>
      <c r="D215" s="50"/>
      <c r="E215" s="50"/>
      <c r="F215" s="50"/>
      <c r="G215" s="50"/>
      <c r="H215" s="50"/>
      <c r="I215" s="50"/>
      <c r="J215" s="50"/>
      <c r="K215" s="50"/>
      <c r="L215" s="50"/>
      <c r="M215" s="50"/>
      <c r="N215" s="50"/>
      <c r="O215" s="35"/>
    </row>
    <row r="216" spans="1:15" x14ac:dyDescent="0.2">
      <c r="A216" s="51"/>
      <c r="B216" s="50" t="s">
        <v>134</v>
      </c>
      <c r="C216" s="50"/>
      <c r="D216" s="50"/>
      <c r="E216" s="50"/>
      <c r="F216" s="50"/>
      <c r="G216" s="50"/>
      <c r="H216" s="50"/>
      <c r="I216" s="50"/>
      <c r="J216" s="50"/>
      <c r="K216" s="50"/>
      <c r="L216" s="50"/>
      <c r="M216" s="50"/>
      <c r="N216" s="50"/>
      <c r="O216" s="35"/>
    </row>
    <row r="217" spans="1:15" x14ac:dyDescent="0.2">
      <c r="A217" s="51"/>
      <c r="B217" s="50" t="s">
        <v>135</v>
      </c>
      <c r="C217" s="50"/>
      <c r="D217" s="50"/>
      <c r="E217" s="50"/>
      <c r="F217" s="50"/>
      <c r="G217" s="50"/>
      <c r="H217" s="50"/>
      <c r="I217" s="50"/>
      <c r="J217" s="50"/>
      <c r="K217" s="50"/>
      <c r="L217" s="50"/>
      <c r="M217" s="50"/>
      <c r="N217" s="50"/>
      <c r="O217" s="35"/>
    </row>
    <row r="218" spans="1:15" x14ac:dyDescent="0.2">
      <c r="A218" s="56"/>
      <c r="B218" s="57"/>
      <c r="C218" s="57"/>
      <c r="D218" s="57"/>
      <c r="E218" s="57"/>
      <c r="F218" s="57"/>
      <c r="G218" s="57"/>
      <c r="H218" s="57"/>
      <c r="I218" s="57"/>
      <c r="J218" s="57"/>
      <c r="K218" s="57"/>
      <c r="L218" s="57"/>
      <c r="M218" s="57"/>
      <c r="N218" s="57"/>
      <c r="O218" s="58"/>
    </row>
    <row r="219" spans="1:15" x14ac:dyDescent="0.2">
      <c r="A219" s="52" t="s">
        <v>136</v>
      </c>
      <c r="B219" s="50"/>
      <c r="C219" s="50"/>
      <c r="D219" s="50"/>
      <c r="E219" s="50"/>
      <c r="F219" s="50"/>
      <c r="G219" s="50"/>
      <c r="H219" s="50"/>
      <c r="I219" s="50"/>
      <c r="J219" s="50"/>
      <c r="K219" s="50"/>
      <c r="L219" s="50"/>
      <c r="M219" s="50"/>
      <c r="N219" s="50"/>
      <c r="O219" s="35"/>
    </row>
    <row r="220" spans="1:15" x14ac:dyDescent="0.2">
      <c r="A220" s="51"/>
      <c r="B220" s="53" t="s">
        <v>137</v>
      </c>
      <c r="C220" s="50"/>
      <c r="D220" s="50"/>
      <c r="E220" s="50"/>
      <c r="F220" s="50"/>
      <c r="G220" s="50"/>
      <c r="H220" s="50"/>
      <c r="I220" s="50"/>
      <c r="J220" s="50"/>
      <c r="K220" s="50"/>
      <c r="L220" s="50"/>
      <c r="M220" s="50"/>
      <c r="N220" s="50"/>
      <c r="O220" s="35"/>
    </row>
    <row r="221" spans="1:15" x14ac:dyDescent="0.2">
      <c r="A221" s="51"/>
      <c r="B221" s="50"/>
      <c r="C221" s="50"/>
      <c r="D221" s="50"/>
      <c r="E221" s="50"/>
      <c r="F221" s="50"/>
      <c r="G221" s="50"/>
      <c r="H221" s="50"/>
      <c r="I221" s="50"/>
      <c r="J221" s="50"/>
      <c r="K221" s="50"/>
      <c r="L221" s="50"/>
      <c r="M221" s="50"/>
      <c r="N221" s="50"/>
      <c r="O221" s="35"/>
    </row>
    <row r="222" spans="1:15" x14ac:dyDescent="0.2">
      <c r="A222" s="51"/>
      <c r="B222" s="50" t="s">
        <v>139</v>
      </c>
      <c r="C222" s="50"/>
      <c r="D222" s="50"/>
      <c r="E222" s="50"/>
      <c r="F222" s="50"/>
      <c r="G222" s="50"/>
      <c r="H222" s="50"/>
      <c r="I222" s="50"/>
      <c r="J222" s="50"/>
      <c r="K222" s="50"/>
      <c r="L222" s="50"/>
      <c r="M222" s="50"/>
      <c r="N222" s="50"/>
      <c r="O222" s="35"/>
    </row>
    <row r="223" spans="1:15" x14ac:dyDescent="0.2">
      <c r="A223" s="51"/>
      <c r="B223" s="50" t="s">
        <v>140</v>
      </c>
      <c r="C223" s="50"/>
      <c r="D223" s="50"/>
      <c r="E223" s="50"/>
      <c r="F223" s="50"/>
      <c r="G223" s="50"/>
      <c r="H223" s="50"/>
      <c r="I223" s="50"/>
      <c r="J223" s="50"/>
      <c r="K223" s="50"/>
      <c r="L223" s="50"/>
      <c r="M223" s="50"/>
      <c r="N223" s="50"/>
      <c r="O223" s="35"/>
    </row>
    <row r="224" spans="1:15" x14ac:dyDescent="0.2">
      <c r="A224" s="56"/>
      <c r="B224" s="57"/>
      <c r="C224" s="57"/>
      <c r="D224" s="57"/>
      <c r="E224" s="57"/>
      <c r="F224" s="57"/>
      <c r="G224" s="57"/>
      <c r="H224" s="57"/>
      <c r="I224" s="57"/>
      <c r="J224" s="57"/>
      <c r="K224" s="57"/>
      <c r="L224" s="57"/>
      <c r="M224" s="57"/>
      <c r="N224" s="57"/>
      <c r="O224" s="58"/>
    </row>
    <row r="225" spans="1:15" x14ac:dyDescent="0.2">
      <c r="A225" s="250" t="s">
        <v>148</v>
      </c>
      <c r="B225" s="249" t="s">
        <v>142</v>
      </c>
      <c r="C225" s="50"/>
      <c r="D225" s="50"/>
      <c r="E225" s="50"/>
      <c r="F225" s="50"/>
      <c r="G225" s="50"/>
      <c r="H225" s="50"/>
      <c r="I225" s="50"/>
      <c r="J225" s="50"/>
      <c r="K225" s="50"/>
      <c r="L225" s="50"/>
      <c r="M225" s="50"/>
      <c r="N225" s="50"/>
      <c r="O225" s="35"/>
    </row>
    <row r="226" spans="1:15" x14ac:dyDescent="0.2">
      <c r="A226" s="250"/>
      <c r="B226" s="249"/>
      <c r="C226" s="40"/>
      <c r="D226" s="40"/>
      <c r="E226" s="40"/>
      <c r="F226" s="40"/>
      <c r="G226" s="40"/>
      <c r="H226" s="40"/>
      <c r="I226" s="40"/>
      <c r="J226" s="40"/>
      <c r="K226" s="40"/>
      <c r="L226" s="40"/>
      <c r="M226" s="40"/>
      <c r="N226" s="40"/>
      <c r="O226" s="35"/>
    </row>
    <row r="227" spans="1:15" x14ac:dyDescent="0.2">
      <c r="A227" s="251"/>
      <c r="B227" s="62">
        <f>((1445.3/1411.4)-1)</f>
        <v>2.4018704832081461E-2</v>
      </c>
      <c r="C227" s="63"/>
      <c r="D227" s="63"/>
      <c r="E227" s="63"/>
      <c r="F227" s="63"/>
      <c r="G227" s="63"/>
      <c r="H227" s="63"/>
      <c r="I227" s="63"/>
      <c r="J227" s="63"/>
      <c r="K227" s="63"/>
      <c r="L227" s="63"/>
      <c r="M227" s="63"/>
      <c r="N227" s="63"/>
      <c r="O227" s="58"/>
    </row>
    <row r="228" spans="1:15" ht="27.75" customHeight="1" x14ac:dyDescent="0.2">
      <c r="A228" s="244" t="s">
        <v>143</v>
      </c>
      <c r="B228" s="245"/>
      <c r="C228" s="245"/>
      <c r="D228" s="245"/>
      <c r="E228" s="245"/>
      <c r="F228" s="245"/>
      <c r="G228" s="245"/>
      <c r="H228" s="64" t="s">
        <v>144</v>
      </c>
      <c r="I228" s="65"/>
      <c r="J228" s="65"/>
      <c r="K228" s="65"/>
      <c r="L228" s="65"/>
      <c r="M228" s="65"/>
      <c r="N228" s="65"/>
      <c r="O228" s="61"/>
    </row>
    <row r="229" spans="1:15" ht="24.75" customHeight="1" thickBot="1" x14ac:dyDescent="0.25">
      <c r="A229" s="66" t="s">
        <v>145</v>
      </c>
      <c r="B229" s="54"/>
      <c r="C229" s="54"/>
      <c r="D229" s="54"/>
      <c r="E229" s="54"/>
      <c r="F229" s="54"/>
      <c r="G229" s="54"/>
      <c r="H229" s="54"/>
      <c r="I229" s="54"/>
      <c r="J229" s="54"/>
      <c r="K229" s="54"/>
      <c r="L229" s="54"/>
      <c r="M229" s="54"/>
      <c r="N229" s="54"/>
      <c r="O229" s="55"/>
    </row>
    <row r="230" spans="1:15" s="43" customFormat="1" ht="27.75" customHeight="1" thickBot="1" x14ac:dyDescent="0.25">
      <c r="A230" s="246" t="s">
        <v>146</v>
      </c>
      <c r="B230" s="247"/>
      <c r="C230" s="247"/>
      <c r="D230" s="247"/>
      <c r="E230" s="247"/>
      <c r="F230" s="247"/>
      <c r="G230" s="247"/>
      <c r="H230" s="247"/>
      <c r="I230" s="247"/>
      <c r="J230" s="247"/>
      <c r="K230" s="247"/>
      <c r="L230" s="247"/>
      <c r="M230" s="247"/>
      <c r="N230" s="248"/>
      <c r="O230" s="74">
        <f>O198+O177+O165+O155+O136</f>
        <v>0</v>
      </c>
    </row>
  </sheetData>
  <mergeCells count="226">
    <mergeCell ref="A228:G228"/>
    <mergeCell ref="A230:N230"/>
    <mergeCell ref="A198:N198"/>
    <mergeCell ref="B225:B226"/>
    <mergeCell ref="A206:O206"/>
    <mergeCell ref="A208:O208"/>
    <mergeCell ref="A210:O210"/>
    <mergeCell ref="A212:O212"/>
    <mergeCell ref="A225:A227"/>
    <mergeCell ref="A213:A214"/>
    <mergeCell ref="B213:B214"/>
    <mergeCell ref="A177:N177"/>
    <mergeCell ref="A196:O196"/>
    <mergeCell ref="A200:O200"/>
    <mergeCell ref="A202:O202"/>
    <mergeCell ref="A204:O204"/>
    <mergeCell ref="A192:K193"/>
    <mergeCell ref="L192:M192"/>
    <mergeCell ref="O192:O193"/>
    <mergeCell ref="L193:M193"/>
    <mergeCell ref="A194:N194"/>
    <mergeCell ref="A188:K189"/>
    <mergeCell ref="L188:M188"/>
    <mergeCell ref="O188:O189"/>
    <mergeCell ref="L189:M189"/>
    <mergeCell ref="A190:K191"/>
    <mergeCell ref="L190:M190"/>
    <mergeCell ref="O190:O191"/>
    <mergeCell ref="L191:M191"/>
    <mergeCell ref="A181:O181"/>
    <mergeCell ref="L182:M182"/>
    <mergeCell ref="L183:M183"/>
    <mergeCell ref="A182:K183"/>
    <mergeCell ref="A184:K185"/>
    <mergeCell ref="L184:M184"/>
    <mergeCell ref="A179:O179"/>
    <mergeCell ref="O182:O183"/>
    <mergeCell ref="O184:O185"/>
    <mergeCell ref="L185:M185"/>
    <mergeCell ref="A186:K187"/>
    <mergeCell ref="L186:M186"/>
    <mergeCell ref="O186:O187"/>
    <mergeCell ref="L187:M187"/>
    <mergeCell ref="A173:O173"/>
    <mergeCell ref="A174:M174"/>
    <mergeCell ref="O174:O175"/>
    <mergeCell ref="A175:M175"/>
    <mergeCell ref="A165:N165"/>
    <mergeCell ref="A167:O167"/>
    <mergeCell ref="A169:O169"/>
    <mergeCell ref="A171:O171"/>
    <mergeCell ref="A157:O157"/>
    <mergeCell ref="A158:O158"/>
    <mergeCell ref="A159:N159"/>
    <mergeCell ref="A161:O161"/>
    <mergeCell ref="A162:M162"/>
    <mergeCell ref="O162:O163"/>
    <mergeCell ref="A163:M163"/>
    <mergeCell ref="A166:O166"/>
    <mergeCell ref="A136:N136"/>
    <mergeCell ref="A155:N155"/>
    <mergeCell ref="A146:O146"/>
    <mergeCell ref="A147:N147"/>
    <mergeCell ref="A149:O149"/>
    <mergeCell ref="A150:N150"/>
    <mergeCell ref="A152:O152"/>
    <mergeCell ref="A153:N153"/>
    <mergeCell ref="A148:O148"/>
    <mergeCell ref="A151:O151"/>
    <mergeCell ref="A140:N140"/>
    <mergeCell ref="O143:O144"/>
    <mergeCell ref="A143:M143"/>
    <mergeCell ref="A144:M144"/>
    <mergeCell ref="A138:O138"/>
    <mergeCell ref="A137:O137"/>
    <mergeCell ref="A142:O142"/>
    <mergeCell ref="A139:O139"/>
    <mergeCell ref="A1:O1"/>
    <mergeCell ref="A20:O20"/>
    <mergeCell ref="B9:J10"/>
    <mergeCell ref="B11:J12"/>
    <mergeCell ref="B13:J14"/>
    <mergeCell ref="B15:J16"/>
    <mergeCell ref="A17:N17"/>
    <mergeCell ref="A18:O19"/>
    <mergeCell ref="K5:M5"/>
    <mergeCell ref="K6:M6"/>
    <mergeCell ref="K7:M7"/>
    <mergeCell ref="K8:M8"/>
    <mergeCell ref="K9:M9"/>
    <mergeCell ref="K10:M10"/>
    <mergeCell ref="K11:M11"/>
    <mergeCell ref="K12:M12"/>
    <mergeCell ref="K15:M15"/>
    <mergeCell ref="K16:M16"/>
    <mergeCell ref="K13:M13"/>
    <mergeCell ref="K14:M14"/>
    <mergeCell ref="O15:O16"/>
    <mergeCell ref="A134:N134"/>
    <mergeCell ref="B125:B127"/>
    <mergeCell ref="C112:O112"/>
    <mergeCell ref="C113:C114"/>
    <mergeCell ref="B115:B117"/>
    <mergeCell ref="O115:O117"/>
    <mergeCell ref="A4:O4"/>
    <mergeCell ref="A2:O2"/>
    <mergeCell ref="A3:O3"/>
    <mergeCell ref="B131:B133"/>
    <mergeCell ref="O131:O133"/>
    <mergeCell ref="B118:B120"/>
    <mergeCell ref="O118:O120"/>
    <mergeCell ref="B121:B123"/>
    <mergeCell ref="O121:O123"/>
    <mergeCell ref="A115:A117"/>
    <mergeCell ref="A118:A120"/>
    <mergeCell ref="A121:A123"/>
    <mergeCell ref="A125:A127"/>
    <mergeCell ref="A128:A130"/>
    <mergeCell ref="A131:A133"/>
    <mergeCell ref="B70:B72"/>
    <mergeCell ref="O70:O72"/>
    <mergeCell ref="B73:B75"/>
    <mergeCell ref="O73:O75"/>
    <mergeCell ref="B76:B78"/>
    <mergeCell ref="O76:O78"/>
    <mergeCell ref="O125:O127"/>
    <mergeCell ref="B128:B130"/>
    <mergeCell ref="O128:O130"/>
    <mergeCell ref="A112:B114"/>
    <mergeCell ref="A61:A63"/>
    <mergeCell ref="A64:A66"/>
    <mergeCell ref="A37:A39"/>
    <mergeCell ref="A40:A42"/>
    <mergeCell ref="A43:A45"/>
    <mergeCell ref="A46:A48"/>
    <mergeCell ref="A49:A51"/>
    <mergeCell ref="A111:O111"/>
    <mergeCell ref="A82:A84"/>
    <mergeCell ref="A85:A87"/>
    <mergeCell ref="A88:A90"/>
    <mergeCell ref="A91:A93"/>
    <mergeCell ref="A94:A96"/>
    <mergeCell ref="A67:A69"/>
    <mergeCell ref="A70:A72"/>
    <mergeCell ref="A73:A75"/>
    <mergeCell ref="A76:A78"/>
    <mergeCell ref="A79:A81"/>
    <mergeCell ref="B79:B81"/>
    <mergeCell ref="O79:O81"/>
    <mergeCell ref="B82:B84"/>
    <mergeCell ref="O82:O84"/>
    <mergeCell ref="B85:B87"/>
    <mergeCell ref="O85:O87"/>
    <mergeCell ref="A34:A36"/>
    <mergeCell ref="B97:B99"/>
    <mergeCell ref="O97:O99"/>
    <mergeCell ref="A109:N109"/>
    <mergeCell ref="B100:B102"/>
    <mergeCell ref="O100:O102"/>
    <mergeCell ref="B103:B105"/>
    <mergeCell ref="O103:O105"/>
    <mergeCell ref="B106:B107"/>
    <mergeCell ref="C106:O107"/>
    <mergeCell ref="A97:A99"/>
    <mergeCell ref="A100:A102"/>
    <mergeCell ref="A103:A105"/>
    <mergeCell ref="A106:A107"/>
    <mergeCell ref="A108:N108"/>
    <mergeCell ref="B88:B90"/>
    <mergeCell ref="O88:O90"/>
    <mergeCell ref="B91:B93"/>
    <mergeCell ref="O91:O93"/>
    <mergeCell ref="B94:B96"/>
    <mergeCell ref="O94:O96"/>
    <mergeCell ref="A52:A54"/>
    <mergeCell ref="A55:A57"/>
    <mergeCell ref="A58:A60"/>
    <mergeCell ref="B61:B63"/>
    <mergeCell ref="O61:O63"/>
    <mergeCell ref="B64:B66"/>
    <mergeCell ref="O64:O66"/>
    <mergeCell ref="B67:B69"/>
    <mergeCell ref="O67:O69"/>
    <mergeCell ref="B52:B54"/>
    <mergeCell ref="O52:O54"/>
    <mergeCell ref="B55:B57"/>
    <mergeCell ref="O55:O57"/>
    <mergeCell ref="B58:B60"/>
    <mergeCell ref="O58:O60"/>
    <mergeCell ref="B43:B45"/>
    <mergeCell ref="O43:O45"/>
    <mergeCell ref="B46:B48"/>
    <mergeCell ref="O46:O48"/>
    <mergeCell ref="B49:B51"/>
    <mergeCell ref="O49:O51"/>
    <mergeCell ref="B34:B36"/>
    <mergeCell ref="O34:O36"/>
    <mergeCell ref="B37:B39"/>
    <mergeCell ref="O37:O39"/>
    <mergeCell ref="B40:B42"/>
    <mergeCell ref="O40:O42"/>
    <mergeCell ref="B25:B27"/>
    <mergeCell ref="O25:O27"/>
    <mergeCell ref="B28:B30"/>
    <mergeCell ref="O28:O30"/>
    <mergeCell ref="B31:B33"/>
    <mergeCell ref="O31:O33"/>
    <mergeCell ref="C22:O22"/>
    <mergeCell ref="C23:C24"/>
    <mergeCell ref="A21:O21"/>
    <mergeCell ref="A22:B24"/>
    <mergeCell ref="A25:A27"/>
    <mergeCell ref="A28:A30"/>
    <mergeCell ref="A31:A33"/>
    <mergeCell ref="A15:A16"/>
    <mergeCell ref="O5:O6"/>
    <mergeCell ref="O7:O8"/>
    <mergeCell ref="O9:O10"/>
    <mergeCell ref="O11:O12"/>
    <mergeCell ref="O13:O14"/>
    <mergeCell ref="A5:A6"/>
    <mergeCell ref="A7:A10"/>
    <mergeCell ref="B5:J6"/>
    <mergeCell ref="B7:J8"/>
    <mergeCell ref="A11:A12"/>
    <mergeCell ref="A13:A14"/>
  </mergeCells>
  <hyperlinks>
    <hyperlink ref="H228" r:id="rId1"/>
  </hyperlinks>
  <pageMargins left="0.7" right="0.7" top="0.75" bottom="0.75" header="0.3" footer="0.3"/>
  <pageSetup paperSize="5" scale="76" fitToHeight="0" orientation="landscape" r:id="rId2"/>
  <rowBreaks count="7" manualBreakCount="7">
    <brk id="20" max="14" man="1"/>
    <brk id="48" max="14" man="1"/>
    <brk id="83" max="14" man="1"/>
    <brk id="117" max="14" man="1"/>
    <brk id="145" max="14" man="1"/>
    <brk id="178" max="16383" man="1"/>
    <brk id="20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Basis of Payment </vt:lpstr>
      <vt:lpstr>'Basis of Payment '!Print_Area</vt:lpstr>
    </vt:vector>
  </TitlesOfParts>
  <Company>VAC-ACC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Carroll</dc:creator>
  <cp:lastModifiedBy>Deanna Carroll</cp:lastModifiedBy>
  <cp:lastPrinted>2020-10-28T18:01:52Z</cp:lastPrinted>
  <dcterms:created xsi:type="dcterms:W3CDTF">2020-10-15T14:32:49Z</dcterms:created>
  <dcterms:modified xsi:type="dcterms:W3CDTF">2020-10-29T15:29:22Z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2140448829</vt:i4>
  </property>
  <property fmtid="{D5CDD505-2E9C-101B-9397-08002B2CF9AE}" pid="3" name="_NewReviewCycle">
    <vt:lpwstr/>
  </property>
  <property fmtid="{D5CDD505-2E9C-101B-9397-08002B2CF9AE}" pid="4" name="_EmailSubject">
    <vt:lpwstr>Basis of Payment_FRE 4.5 Final.xlsx</vt:lpwstr>
  </property>
  <property fmtid="{D5CDD505-2E9C-101B-9397-08002B2CF9AE}" pid="5" name="_AuthorEmail">
    <vt:lpwstr>deanna.carroll@canada.ca</vt:lpwstr>
  </property>
  <property fmtid="{D5CDD505-2E9C-101B-9397-08002B2CF9AE}" pid="6" name="_AuthorEmailDisplayName">
    <vt:lpwstr>Carroll, Deanna (VAC/ACC)</vt:lpwstr>
  </property>
</Properties>
</file>