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lerbrj\Desktop\"/>
    </mc:Choice>
  </mc:AlternateContent>
  <bookViews>
    <workbookView xWindow="0" yWindow="0" windowWidth="19170" windowHeight="6360" firstSheet="8" activeTab="8"/>
  </bookViews>
  <sheets>
    <sheet name="Instructions" sheetId="1" r:id="rId1"/>
    <sheet name="0. Company Profile" sheetId="2" r:id="rId2"/>
    <sheet name="1. Mandatory Requirements" sheetId="3" r:id="rId3"/>
    <sheet name="2. Program Management" sheetId="4" r:id="rId4"/>
    <sheet name="3. System Capabilities" sheetId="5" r:id="rId5"/>
    <sheet name="4. Customs and Transport" sheetId="6" r:id="rId6"/>
    <sheet name="5. Warehousing Operations" sheetId="7" r:id="rId7"/>
    <sheet name="6. Implementation Timeline" sheetId="8" r:id="rId8"/>
    <sheet name="7. Past Projects" sheetId="9"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O21" i="9" l="1"/>
  <c r="O20" i="9"/>
  <c r="L23" i="8"/>
  <c r="L22" i="8"/>
  <c r="L29" i="7"/>
  <c r="L28" i="7"/>
  <c r="L23" i="6"/>
  <c r="L22" i="6"/>
  <c r="L4" i="7"/>
  <c r="F15" i="1" s="1"/>
  <c r="L3" i="7"/>
  <c r="L4" i="6"/>
  <c r="F14" i="1" s="1"/>
  <c r="L3" i="6"/>
  <c r="L27" i="7"/>
  <c r="L22" i="7"/>
  <c r="L19" i="7"/>
  <c r="L16" i="7"/>
  <c r="L9" i="7"/>
  <c r="L10" i="7"/>
  <c r="L11" i="7"/>
  <c r="L12" i="7"/>
  <c r="L13" i="7"/>
  <c r="L26" i="7"/>
  <c r="L24" i="7"/>
  <c r="L21" i="7"/>
  <c r="L18" i="7"/>
  <c r="L15" i="7"/>
  <c r="L8" i="7"/>
  <c r="L18" i="6"/>
  <c r="L19" i="6"/>
  <c r="L20" i="6"/>
  <c r="L21" i="6"/>
  <c r="L13" i="6"/>
  <c r="L14" i="6"/>
  <c r="L15" i="6"/>
  <c r="L17" i="6"/>
  <c r="L12" i="6"/>
  <c r="L10" i="6"/>
  <c r="L8" i="6"/>
  <c r="L27" i="5"/>
  <c r="L26" i="5"/>
  <c r="L4" i="5"/>
  <c r="F13" i="1" s="1"/>
  <c r="L3" i="5"/>
  <c r="L25" i="5"/>
  <c r="L17" i="5"/>
  <c r="L18" i="5"/>
  <c r="L19" i="5"/>
  <c r="L20" i="5"/>
  <c r="L21" i="5"/>
  <c r="L22" i="5"/>
  <c r="L23" i="5"/>
  <c r="L16" i="5"/>
  <c r="L9" i="5"/>
  <c r="L10" i="5"/>
  <c r="L11" i="5"/>
  <c r="L12" i="5"/>
  <c r="L13" i="5"/>
  <c r="L14" i="5"/>
  <c r="L8" i="5"/>
  <c r="L33" i="3"/>
  <c r="L29" i="3"/>
  <c r="L30" i="3"/>
  <c r="L31" i="3"/>
  <c r="L28" i="3"/>
  <c r="L27" i="3"/>
  <c r="L25" i="3"/>
  <c r="L24" i="3"/>
  <c r="L22" i="3"/>
  <c r="L21" i="3"/>
  <c r="L19" i="3"/>
  <c r="L13" i="3" l="1"/>
  <c r="L14" i="3"/>
  <c r="F11" i="1" s="1"/>
</calcChain>
</file>

<file path=xl/sharedStrings.xml><?xml version="1.0" encoding="utf-8"?>
<sst xmlns="http://schemas.openxmlformats.org/spreadsheetml/2006/main" count="355" uniqueCount="249">
  <si>
    <t>Instructions</t>
  </si>
  <si>
    <t>General Guidelines</t>
  </si>
  <si>
    <t>1. Fill out the diffent tabs as instructed below.</t>
  </si>
  <si>
    <t>2. All blue cells must be filled for the Mandatory Technical Evaluation Criteria, and should be filled for the Point-Rated Technical Evaluation Criteria</t>
  </si>
  <si>
    <t>Tab</t>
  </si>
  <si>
    <t>Evaluation Method</t>
  </si>
  <si>
    <t>Completion %</t>
  </si>
  <si>
    <t>Scoring %</t>
  </si>
  <si>
    <t>0. Company Profile</t>
  </si>
  <si>
    <t>-</t>
  </si>
  <si>
    <t>Mandatory</t>
  </si>
  <si>
    <t>1. Mandatory Technical Evaluation (11 Requirements)</t>
  </si>
  <si>
    <t>Bidders must fill company information in column C.</t>
  </si>
  <si>
    <t>2.Program Management</t>
  </si>
  <si>
    <t>3. Point-Rated Technical Criteria: System Capabilities (16 Requirements)</t>
  </si>
  <si>
    <t>4. Point-Rated Technical Criteria: Customs and Transportation (11 Requirements)</t>
  </si>
  <si>
    <t>5. Point-Rated Technical Criteria: Warehousing Operations (15 Requirements)</t>
  </si>
  <si>
    <t>6. Point-Rated Technical Criteria: Implementation Timeline (6 Questions)</t>
  </si>
  <si>
    <t>7. Point-Rated Technical Criteria: Past Projects (3 Qualifications)</t>
  </si>
  <si>
    <t>8. Financial</t>
  </si>
  <si>
    <t>Mandatory - all requirements must be met</t>
  </si>
  <si>
    <r>
      <t xml:space="preserve">Bidders should provide expected timelines for the implementation of the solution as stated in this RFP. </t>
    </r>
    <r>
      <rPr>
        <b/>
        <sz val="10"/>
        <color theme="1"/>
        <rFont val="Arial"/>
        <family val="2"/>
      </rPr>
      <t>Timeline will be evaluated based on readiness of operations.</t>
    </r>
  </si>
  <si>
    <t>Bidders should provide qualification projects that demonstrate their experience in managing end-to-end supply chain activities from Point of Entry to Point of Delivery.</t>
  </si>
  <si>
    <t>No evaluation criteria. Refer to the Basis of Payment at Annex B.</t>
  </si>
  <si>
    <t>Identification:</t>
  </si>
  <si>
    <t>Complete the following table:</t>
  </si>
  <si>
    <t>Bidder Information</t>
  </si>
  <si>
    <t>Response</t>
  </si>
  <si>
    <t>Bidder Name</t>
  </si>
  <si>
    <t>Company Headquarters*</t>
  </si>
  <si>
    <t>Address*</t>
  </si>
  <si>
    <t>Representative</t>
  </si>
  <si>
    <t>Title*</t>
  </si>
  <si>
    <t>Facsimile*</t>
  </si>
  <si>
    <t>Telephone</t>
  </si>
  <si>
    <t>Email</t>
  </si>
  <si>
    <t>*Optional</t>
  </si>
  <si>
    <t>Bidders not meeting all the Mandatory Technical Evaluation Criteria will be given no further consideration and will be deemed non-responsive.</t>
  </si>
  <si>
    <t>Only Bids meeting the Mandatory Technical Evaluation Criteria will go on to be evaluated for the point-rated criteria.</t>
  </si>
  <si>
    <t>The Technical Evaluation Spreadsheet is organized as follows: Tab 1 contains the Mandatory Technical Evaluation Criteria, Tabs 3–7 contain the Point-Rated Technical Evaluation Criteria.</t>
  </si>
  <si>
    <t>Completed Responses</t>
  </si>
  <si>
    <t>% Completion</t>
  </si>
  <si>
    <t>#</t>
  </si>
  <si>
    <t>1.1.1</t>
  </si>
  <si>
    <t>1.2.1</t>
  </si>
  <si>
    <t>1.2.2</t>
  </si>
  <si>
    <t>1.3.1</t>
  </si>
  <si>
    <t>1.3.2</t>
  </si>
  <si>
    <t>1.4.1</t>
  </si>
  <si>
    <t>1.4.2</t>
  </si>
  <si>
    <t>1.4.3</t>
  </si>
  <si>
    <t>1.4.4</t>
  </si>
  <si>
    <t>1.4.5</t>
  </si>
  <si>
    <t>1.5.1</t>
  </si>
  <si>
    <t>Mandatory Requirements Met?</t>
  </si>
  <si>
    <t>Comments</t>
  </si>
  <si>
    <t>Answer</t>
  </si>
  <si>
    <t>Question</t>
  </si>
  <si>
    <t>General Requirements</t>
  </si>
  <si>
    <t>System Capbailities</t>
  </si>
  <si>
    <t>Customs and Transportation</t>
  </si>
  <si>
    <t>Warehousing Operations</t>
  </si>
  <si>
    <t>Other</t>
  </si>
  <si>
    <t>Bidders must demonstrate that they have a minimum of 3 years experience in the last 10 years assuming full control of supply chain activities from Point of Entry to Point of Delivery. Bidders must specify the number of years in column C and the range of dates in column D in the following format: mm/yyyy to mm/yyyy.</t>
  </si>
  <si>
    <t>Bidders must demonstrate that they use a real-time Warehouse Management System (WMS).</t>
  </si>
  <si>
    <t>Bidders must demonstrate that they use or have the capability to integrate to an Order Management System (OMS). Bidders must demonstrate this by specifying in their comments and indicating the name of the OMS.</t>
  </si>
  <si>
    <t>Bidders must demonstrate that they have a minimum of three (3) years of experience in transportation of pallets, sea containers, and parcel shipments. Bidders must specify the number of years in Column C.</t>
  </si>
  <si>
    <t>Bidders must demonstrate that they have a minimum of three (3) years of experience in warehouse management. Specify the number of years in Column C.</t>
  </si>
  <si>
    <t>Yes</t>
  </si>
  <si>
    <t>No</t>
  </si>
  <si>
    <t>C</t>
  </si>
  <si>
    <t>D</t>
  </si>
  <si>
    <t>E</t>
  </si>
  <si>
    <t>Columns:</t>
  </si>
  <si>
    <t>TAB 2: Program Management</t>
  </si>
  <si>
    <t>Maximum Score</t>
  </si>
  <si>
    <t>Criticality Level</t>
  </si>
  <si>
    <t>3.1.1</t>
  </si>
  <si>
    <t>3.1.2</t>
  </si>
  <si>
    <t>3.1.3</t>
  </si>
  <si>
    <t>3.1.4</t>
  </si>
  <si>
    <t>3.1.5</t>
  </si>
  <si>
    <t>3.1.6</t>
  </si>
  <si>
    <t>3.1.7</t>
  </si>
  <si>
    <t>3.2.1</t>
  </si>
  <si>
    <t>3.2.2</t>
  </si>
  <si>
    <t>3.2.3</t>
  </si>
  <si>
    <t>3.2.4</t>
  </si>
  <si>
    <t>3.2.5</t>
  </si>
  <si>
    <t>3.2.6</t>
  </si>
  <si>
    <t>3.2.7</t>
  </si>
  <si>
    <t>3.2.8</t>
  </si>
  <si>
    <t>3.3.1</t>
  </si>
  <si>
    <t>4.1.1</t>
  </si>
  <si>
    <t>4.2.1</t>
  </si>
  <si>
    <t>4.3.1</t>
  </si>
  <si>
    <t>4.3.2</t>
  </si>
  <si>
    <t>4.3.3</t>
  </si>
  <si>
    <t>4.3.4</t>
  </si>
  <si>
    <t>4.4.1</t>
  </si>
  <si>
    <t>4.4.2</t>
  </si>
  <si>
    <t>4.4.3</t>
  </si>
  <si>
    <t>4.4.4</t>
  </si>
  <si>
    <t>4.4.5</t>
  </si>
  <si>
    <t>5.1.1</t>
  </si>
  <si>
    <t>5.1.2</t>
  </si>
  <si>
    <t>5.1.3</t>
  </si>
  <si>
    <t>5.1.4</t>
  </si>
  <si>
    <t>5.1.5</t>
  </si>
  <si>
    <t>5.1.6</t>
  </si>
  <si>
    <t>5.2.1</t>
  </si>
  <si>
    <t>5.2.2</t>
  </si>
  <si>
    <t>5.3.1</t>
  </si>
  <si>
    <t>5.3.2</t>
  </si>
  <si>
    <t>5.4.1</t>
  </si>
  <si>
    <t>5.4.2</t>
  </si>
  <si>
    <t>5.5.1</t>
  </si>
  <si>
    <t>5.6.1</t>
  </si>
  <si>
    <t>5.6.2</t>
  </si>
  <si>
    <t>Medium</t>
  </si>
  <si>
    <t>High</t>
  </si>
  <si>
    <t>Low</t>
  </si>
  <si>
    <t>Total Maximum Score</t>
  </si>
  <si>
    <t>Weight of Category</t>
  </si>
  <si>
    <t>Scoring</t>
  </si>
  <si>
    <t>August 2020</t>
  </si>
  <si>
    <t>3 points</t>
  </si>
  <si>
    <t>September 2020</t>
  </si>
  <si>
    <t>2 points</t>
  </si>
  <si>
    <t>October 2020</t>
  </si>
  <si>
    <t>1 point</t>
  </si>
  <si>
    <t xml:space="preserve">Note that expected timeline is to start operations as soon as August 2020. </t>
  </si>
  <si>
    <t>Bidders should specify the proposed timelines for the following:</t>
  </si>
  <si>
    <t>Scoring Methodology</t>
  </si>
  <si>
    <t>Expected Date Per Requirement</t>
  </si>
  <si>
    <t>1 points</t>
  </si>
  <si>
    <t>Estimated Date
 (DD/MM/YYYY)</t>
  </si>
  <si>
    <t>6.1.1</t>
  </si>
  <si>
    <t>6.1.2</t>
  </si>
  <si>
    <t>6.1.3</t>
  </si>
  <si>
    <t>6.2.1</t>
  </si>
  <si>
    <t>6.2.2</t>
  </si>
  <si>
    <t>Qualification Charisteristics</t>
  </si>
  <si>
    <t>Client Name</t>
  </si>
  <si>
    <t>Location</t>
  </si>
  <si>
    <t>Industry</t>
  </si>
  <si>
    <t>Start Date</t>
  </si>
  <si>
    <t>End Date</t>
  </si>
  <si>
    <t>Number of Months</t>
  </si>
  <si>
    <t>Volume per Year (Pallets)</t>
  </si>
  <si>
    <t>Customs Clearance (Yes/No)</t>
  </si>
  <si>
    <t>Inbound Transportation (Yes/No)</t>
  </si>
  <si>
    <t>Order Fufillment (Yes/No)</t>
  </si>
  <si>
    <t>Outbound Transportation (Yes/No)</t>
  </si>
  <si>
    <t>Contact Information</t>
  </si>
  <si>
    <t>7.1.1</t>
  </si>
  <si>
    <t>7.1.2</t>
  </si>
  <si>
    <t>7.1.3</t>
  </si>
  <si>
    <t>Bidders should provide examples of 3 projects that demonstrate their experience in managing end-to-end supply chain activities from Point of Entry to Point of Delivery. 
Bidders should indicate in column I to L which type of supply chain activity was performed (Yes/No)</t>
  </si>
  <si>
    <t>Number of months</t>
  </si>
  <si>
    <t>Volume</t>
  </si>
  <si>
    <t>Customs Clearance</t>
  </si>
  <si>
    <t>Inbound Transportation</t>
  </si>
  <si>
    <t>Order Fufillment</t>
  </si>
  <si>
    <t>Outbound Transportation</t>
  </si>
  <si>
    <t>greater than 12</t>
  </si>
  <si>
    <t>greater than 100,000 pallets per year</t>
  </si>
  <si>
    <t>Maximum Points</t>
  </si>
  <si>
    <t>TAB 5: Point-Rated Technical Criteria: Warehousing Operations</t>
  </si>
  <si>
    <t>TAB 6: Point-Rated Technical Criteria: Implementation Timeline</t>
  </si>
  <si>
    <t>TAB 7: Point-Rated Technical Criteria: Past Projects</t>
  </si>
  <si>
    <t>Rating-based: vendor who do not exceed a total score of 50% will be disqualified.</t>
  </si>
  <si>
    <t>TAB 0: Company Profile</t>
  </si>
  <si>
    <t>Bidders must demonstrate in their bids how they meet all the Mandatory Technical Evaluation Criteria (1.1 - 1.5).</t>
  </si>
  <si>
    <t>Bidders must demonstrate they have the ability to provide, or acquire a temperature-controlled warehouse on the West Coast (British Columbia/Alberta) that can handle the following:
- 6,000 pallets within 4 weeks of Contract Award
- 12,000 pallets within 2 months of Contract Award
Provide details on capacity and locations in Column D.</t>
  </si>
  <si>
    <t xml:space="preserve"> Bidders must provide access to all locations proposed in this RFP for inspection by PHAC and PSPC, or their representatives, prior to Award of Contract. If properties are not currently owned or leased, Contractor must arrange for site visits upon request. Are all locations available for inspection?</t>
  </si>
  <si>
    <t>TAB 1: Mandatory Technical Evaluation Criteria</t>
  </si>
  <si>
    <t>Bidders must demonstrate that they manage and operate a trucking fleet capable of:
—Servicing all Provinces and Territories
—Receiving a minimum of 220 inbound sea containers per month
—Handling a minimum of 27,000* inbound and outbound LTL and FTL pallets per month
—Handling a minimum of 400 cases of inbound and outbound parcels per month 
Bidders must describe their fleet in the response and available capacity to meet each of the criteria listed above in Column D.</t>
  </si>
  <si>
    <t>Bidders must demonstrate they have the ability to provide, or acquire a temperature-controlled warehouse(s) within 200 km of Toronto Pearson International and Hamilton Airport that can handle the following:
- 12,000 pallets within 4 weeks of Contract Award
- 55,000 pallets within 2 months of Contract Award
Provide details on capacity and locations in Column D.</t>
  </si>
  <si>
    <t>Bidders must demonstrate they have the ability to provide, or acquire a temperature-controlled warehouse within 100 km of Montreal that can handle the following:
- 6,000 pallets within 4 weeks of Contract Award
- 13,000 pallets within 2 months of Contract Award
Provide details on capacity and locations in Column D.</t>
  </si>
  <si>
    <t>Bidders must demonstrate that they have the ability to scale up to 2x the capacity stated above (warehousing and transportation). Bidders must refer to Tables 1, 2, and 3 in the SOW.</t>
  </si>
  <si>
    <t>Custom PHAC reporting requirements are a contractual obligation and are not part of the evaluation criteria</t>
  </si>
  <si>
    <t>N/A</t>
  </si>
  <si>
    <t>The requirement for a Project Manager is a contractual obligation and is not included in the evaluation criteria, but the cost of this individual is included in the Basis of Payment, at Annex B.</t>
  </si>
  <si>
    <t>WMS</t>
  </si>
  <si>
    <t>OMS</t>
  </si>
  <si>
    <t>System Information Flow</t>
  </si>
  <si>
    <t>Bidders should describe the ability of their WMS to record and report inventory with customized fields. 
Bidders should provide examples of the information currently tracked in their WMS (including, but not limited to, unique pallet identifiers, case quantities, units per case, total units, lot numbers, PO/Contract numbers, product categories).</t>
  </si>
  <si>
    <t>Bidders should describe the ability of their WMS to manage multiple inventory owners in the same warehouse. 
Bidders should describe the ability to track the products by governmental departments or sub-departments (For example, Health Canada products available to anyone vs. products allocated to the National Emergency Stockpile.).</t>
  </si>
  <si>
    <t>Bidders should describe the ability of their WMS to retain a complete item master data (as stated in section 3.1.2 of the SOW), and a detailed history on inventory balances, testing and quarantined stock, stocktaking, shipping, and delivery. 
Bidders should give an example of the item master data currently tracked in their WMS and its ability to add customized fields (including, but not limited to, SKU, product names, product categories, package type, packaging description, on-hand quantity, manufacturers’ lot/batch number, unique receiving lot number, country of origin, expiration dates, item storage requirements, serviceability status). In addition Bidders should describe the functionalities of their WMS in regards to documenting historical activities on inventory.</t>
  </si>
  <si>
    <t>Bidders should describe the ability for their WMS to add and change unique status codes, for example, received products are quarantined until released by the Technical Authority, unique status codes required include, but are not limited to quarantined, medical use/non-medical use, shipped.</t>
  </si>
  <si>
    <t>Bidders should describe their ability to integrate their WMS to an Order Management System (OMS) to enable customers to order products within its inventory. 
Bidders who currently have an OMS should describe the level of integration of their OMS with their WMS. Bidders who do not currently have an OMS should give examples on how they can integrate their WMS with third-party OMS systems.</t>
  </si>
  <si>
    <t>Bidders should describe the WMS’s ability to set permission levels and access to information to items including the current inventory, orders, item master, etc. in order to block access to PPE information from other clients.</t>
  </si>
  <si>
    <t>Bidders should describe the functionalities available for online users to access web-based ordering. This should include browsing available inventory, placing orders, and order visibility throughout the order cycle up to delivery.</t>
  </si>
  <si>
    <t>Bidders should describe the ability for the OMS to grant super-user access and allow them to browse inventory and place orders for the duration of the contract. 
Bidders should describe all functionalities available to super-users including browsing of inventory, placing orders for products not available to other users, modifying and cancelling orders from other users).</t>
  </si>
  <si>
    <t>Bidders should describe the ability of their OMS to allow provinces and territories to download additional documentation associated with each product, such as images of the PPE, or product information documents. 
Bidders should describe available downloadable information in their current OMS and the capability of the OMS to add additional information.</t>
  </si>
  <si>
    <t>Bidders should describe the ability for their OMS to permit multiple ordering activities simultaneously.
Bidders should describe how the system handles the ordering of multiple users simultaneously, including the management of available inventory visible to the users.</t>
  </si>
  <si>
    <t>Bidders should describe the ability for their OMS not to show out of stock items and not allow authorized users to add “out of stock” items to their orders. 
Bidders should describe how the system restricts orders vs. out-of-stock and reserved inventories.</t>
  </si>
  <si>
    <t>Bidders should describe the ability for their OMS to provide a summary of all the items ordered, the quantity requested per individual item, and total quantity of all items in the order through online visibility and email notification when an order is placed, processed and shipped.
 Bidders should describe the information available to the users, and the methods the information is conveyed (whether it’s through online visibility, email notification, or other methods).</t>
  </si>
  <si>
    <t>Bidders should describe the ability for their OMS to process payments. 
Bidders should describe the payment processing functionalities of their OMS (including, but not limited to, accepted methods of payment, ability to forward payment to the owner of the inventory, point-of-sale information).</t>
  </si>
  <si>
    <t xml:space="preserve">Bidders should describe their ability to transmit to and from PHAC systems through secured communication protocol as “SFTP,” according to Appendix 5 of the SOW document. 
Bidders should describe the system and methodology from which they intend to transmit information to and from PHAC systems (including the platform used, the method of transfer, and the frequency of the updates). </t>
  </si>
  <si>
    <t>Bidders should provide the name of the WMS that will be used in the proposed warehouses. 
Scores will be based on Gartner’s 2020 Magic Quadrant for Warehouse Management Systems (http://mhdsupplychain.com.au/2020/05/15/gartner-2020-magic-quadrant-for-wms-leaders-announced/): 
- 9 points: WMS present in Leader’s Quadrant
- 6 points: WMS present in Niche or Visionaries Quadrant
- 3 points: WMS not present in Quadrant</t>
  </si>
  <si>
    <t>Bidders should describe the ability for the OMS to display real-time quantity of available PPE during the ordering session.
Bidders should describe if the inventory information is available in real time (3 points) or if the information is updated periodically throughout the day. If so, at what intervals, 2 points will be granted for intervals of less than 1 hour, 1 points will be granted for hourly intervals, and 0 points will be granted for intervals greater than 1 hour.</t>
  </si>
  <si>
    <t>TAB 3: Point-Rated Technical Criteria: System Capabilities</t>
  </si>
  <si>
    <t>Customs</t>
  </si>
  <si>
    <t>Transportation - Other</t>
  </si>
  <si>
    <t>Bidders should describe their history in providing customs brokerage services.</t>
  </si>
  <si>
    <t>Bidders should describe their ability to arrange for receipt (including coordination with customs clearance) and onward transportation of PPE from the port of entry (air, sea, road, or rail) and local suppliers to their warehouses.</t>
  </si>
  <si>
    <t>Bidders should describe their ability to provide regular and urgent transportation to meet requested delivery standards, as stated in section 4.3.3 of the SOW.</t>
  </si>
  <si>
    <t>Bidders should describe their ability to provide tracking methods that provide ongoing, and up-to-date information on the status of any of the products from the time PPE leaves the point of departure to arrival at the specified destination, including Estimated Time of Arrival (ETA), and confirmation when a shipment has been delivered at the final destination.
Bidders should describe their process for tracking shipments to ensure that all connections are met, and their systems and methodologies (including, but not limited to app, or TMS), used to provide end-to-end tracking of shipments and confirmation of delivery.</t>
  </si>
  <si>
    <t>Bidders should describe their ability to provide real-time tracking information via a system update or an access link provided. 
Bidders should describe their platform (app, web interface, or other) to allow end users to access real-time tracking information as above, including status and location of the shipment, ETA and confirmation of the delivery. Bidders should describe whether their updates are in real time or are periodic updates. If updates are periodic, Bidders should describe the frequency or the triggers.</t>
  </si>
  <si>
    <t>Bidders should describe their ability to proactively notify delivery recipient of delays and provide shipment status update. 
Bidders should describe their normal communications process to notify all concerned parties of delays and all other options that offered for communicating the status of shipments while in transit.</t>
  </si>
  <si>
    <t>Bidders should describe their ability to transport expected volumes (average and peak) as per Tables 1 and 2 in SOW between Port of Entry, local suppliers, Contractor’s warehouses, and final destinations. 
Bidders should describe their available resources (including, but not limited to, their own fleet, or subcontracted fleets) necessary to meet the requirements specified in the SOW, and describe their plan to handle peak operational requirements in August and September of 2020.</t>
  </si>
  <si>
    <t>Bidders should describe their ability to accommodate surge capacity beyond 2x, and specify the maximum scalability they can reach. 
Points will be allocated as follows: 
- 3 points: &gt;4x
- 2 points: 4x
- 1 point: 3x
- 0 points: 2x (mandatory)</t>
  </si>
  <si>
    <t>Bidders should indicate their proposed timeline to reach the maximum scalability that they answered in 4.4.2
Points will be allocated as follows: 
- 3 points: Less than 1 month
- 2 points: Between 1 and 2 months
- 1 point: Between 2 and 3 months
- 0 points: Greater than 3 months</t>
  </si>
  <si>
    <t>Bidders should describe whether they have at least 3 years of experience in cold chain transportation. Responding no will not eliminate potential bidders, but experience will be considered an asset for future considerations.
Bidders should provide the number of years of experience and describe their capability.</t>
  </si>
  <si>
    <t>Bidders should describe whether they have at least 3 years experience handling dangerous goods transportation? 
Bidders should provide the number of years of experience and describe their capability.</t>
  </si>
  <si>
    <t>TAB 4: Point-Rated Technical Criteria: Customs and Transport</t>
  </si>
  <si>
    <t xml:space="preserve">Bidders should indicate whether their proposed GTA warehouse is within 200 km of Toronto Pearson International and Hamilton Airport. Bidders should specify the addresses of all locations being proposed. 
Points will be allocated as follows: 
- 15 points: Avg distance to Pearson (Toronto) and Munro (Hamilton) airports within 50 km
- 10 points: Avg distance to Pearson (Toronto) and Munro (Hamilton) airports within 75 km
- 5 points: Avg distance to Pearson (Toronto) and Munro (Hamilton) airports within 100 km </t>
  </si>
  <si>
    <t>Storage Requirements</t>
  </si>
  <si>
    <t>Receiving</t>
  </si>
  <si>
    <t>Inventory Management</t>
  </si>
  <si>
    <t>Shipping</t>
  </si>
  <si>
    <t>Scalability</t>
  </si>
  <si>
    <t>Bidders should indicate whether their proposed GMA warehouse is within 100 km of Montreal. Bidders should specify the address of all locations being proposed.
Points will be allocated as follows: 
- 9 points: Avg distance to Montreal within 25 km
- 6 points: Avg distance to Montreal within 50 km
- 3 points: Avg distance to Montreal within 75 km</t>
  </si>
  <si>
    <t xml:space="preserve">Bidders should specify the address of all locations being proposed for the West Coast warehouse(s).
Points will be allocated as follows: 
Points (rounded to the nearest 100 km as per Google Maps)
- 9 points: Avg distance to Port of Vancouver within 100 km
- 6 points: Avg distance to Port of Vancouver within 500 km
- 3 points: Avg distance to Port of Vancouver within 1000 km 
- 0 points: Avg distance to Port of Vancouver greater than 1000 km </t>
  </si>
  <si>
    <t xml:space="preserve">Bidders should indicate the number of warehouses proposed to fulfill the capacity requirements. The ability to store required inventory and fulfill required volume in one warehouse per region is preferred.
Points will be allocated as follows: 
- 9 points: 3 warehouses (1 in each region)
- 6 points: 4 warehouses 
- 3 points: 5 warehouses 
- 0 points: More than 5 warehouses </t>
  </si>
  <si>
    <t>Bidders should describe whether they have at least 3 years of experience in temperature controlled cold chain warehousing. Responding no will not eliminate potential bidders, but experience will be considered an asset for future considerations.
Bidders should provide the number of years of experience and describe their capability.</t>
  </si>
  <si>
    <t>Bidders should describe whether they have at least 3 years experience handling dangerous goods.
Bidders should provide the number of years of experience and describe their capability.</t>
  </si>
  <si>
    <t>Bidders should demonstrate whether the proposed GTA warehouse(s) be 100% dedicated to PHAC. 
Although not a requirement, the use of dedicated warehouse(s) are preferred for security purposes. 
Bidders should specify if dedicated space will be available either fully or in part if multiple buildings are involved. If dedicated space will be in multiple buildings, Bidders should indicate what % of goods will be in dedicated buildings and what % will be in shared spaced.</t>
  </si>
  <si>
    <t>Bidders should demonstrate their ability to store inventory expected as per Table 3 in SOW. Bidders should describe the facilities available to store the requirements as per table 3 in the SOW. Bidders should describe the square feet of storage space, building height, available storage media, and available pallet positions of their facilities. Bidders should also provide warehouse layouts if available.
Bidders should describe how they will handle peak inventory requirements (including, but not limited to, overflow facilities, shared space).
If Bidders propose to meet the requirement by using multiple facilities in a given region, Bidders should provide information on each facility and describe how these multiple facilities will be used.</t>
  </si>
  <si>
    <t>Bidders should describe their ability to accommodate surge warehousing capacity beyond 2x and specify the maximum scalability they can reach.
Points will be allocated as follows: 
- 3 points: &gt;4x
- 2 points: 4x
- 1 point: 3x
- 0 point: 2x (mandatory)</t>
  </si>
  <si>
    <t>Bidders should indicate their proposed timeline to reach the maximum scalability that they answered in 5.3.1
Points will be allocated as follows: 
- 3 points: Less than 1 month
- 2 points: Between 1 and 2 months
- 1 point: Between 2 and 3 months
- 0 points: Greater than 3 months</t>
  </si>
  <si>
    <t>Bidders should describe their ability to translate product information from languages such as Chinese, Korean, Malay, and Japanese, to English and French.
Bidders should describe their plan to handle translation requirements (including dedicated staff, online translation tools, and outsourced translation services).</t>
  </si>
  <si>
    <t>Bidders should describe their ability to notify the TA when items reach their Re-Order Point, through an automatic notification. 
Bidders should describe the method used in which reorder point tracking is managed in their system and the process by which the reorder notification will be automatically transmitted to the TA.</t>
  </si>
  <si>
    <t>Bidders should describe their ability to send Advanced Shipping Notification (ASN) or other notifications, including products shipped, shipping volume (number of pallets and cubic metre), ETA and tracking number to the shipping recipient. 
Bidders should describe the systems in place to provide advanced shipping notice to the recipients. Bidders should state what transfer methods are available with their system, such as, but not limited to, electronic data interchange (EDI), e-mail notifications, and fax.
Multiple media transfer capabilities to adapt to the recipient’s ability to receive the information will be beneficial (i.e. e-mail notification as opposed to EDI).
Points will be allocated as follows: Multimedia capabilities (EDI and e-mail) = 9 points; EDI or e-mail = 6 points; and Fax = 3 points.</t>
  </si>
  <si>
    <t>Bidders should demonstrate their ability to receive volumes as per Table 1 in SOW within 1 business day.
Bidders should describe their capabilities and resources to handle the receiving requirement stated in the SOW (including, but not limited to, the size of receiving dock, receiving doors, yard space, technology used, and automated processes).
Due to the nature of the inbound transport from overseas, and other locations, the receiving quantities will be unevenly distributed. Bidders should describe their plan to deal with the extreme fluctuations in the receiving quantities per day.</t>
  </si>
  <si>
    <t>Bidders should describe their ability to ship volumes as per Table 2 in SOW within 1 business day.
Bidders should describe their capabilities and resources to handle the order processing and shipments required as stated in the SOW (including, but not limited to, size of shipping dock, shipping doors, technology used, automated processes).
Shipping and receiving quantities may be unevenly distributed. Bidders should describe their plans to deal with the fluctuations in the shipping quantities per day.</t>
  </si>
  <si>
    <t>Warehouse Space Readiness</t>
  </si>
  <si>
    <t>System Technology</t>
  </si>
  <si>
    <t>Bidders should indicate when space for peak volume (55,000 pallets) will be available and ready for operation in their proposed GTA warehouse(s) (including labour and all required fixed and mobile equipment).</t>
  </si>
  <si>
    <t>Bidders should indicate when space for peak volume (13,000 pallets) will be available and ready for operation in their proposed GMA warehouse(s) (including labour and all required fixed and mobile equipment).</t>
  </si>
  <si>
    <t>Bidders should indicate when space for peak volume (12,000 pallets) will be available and ready for operation in their proposed West Coast warehouse(s) (including labour and all required fixed and mobile equipment).</t>
  </si>
  <si>
    <t>Bidders should indicate when their Warehouse Management System (WMS) will be operational in their proposed warehouses.</t>
  </si>
  <si>
    <t>Bidders should indicate when their Track &amp; Trace capabilities will be operational for outbound deliveries.</t>
  </si>
  <si>
    <t xml:space="preserve">Not included in this spreadsheet - Bidders must submit their financial bid in accordance with the  Basis of Payment at Annex B as part of their bid submission. This will be evaluated separately from the Technical Requirements. </t>
  </si>
  <si>
    <t>*Note: The August Peak is not considered a mandatory requirement because it is an atypical month due to projected transfers of products from the other facilities.</t>
  </si>
  <si>
    <r>
      <rPr>
        <b/>
        <sz val="10"/>
        <color theme="1"/>
        <rFont val="Arial"/>
        <family val="2"/>
      </rPr>
      <t xml:space="preserve">This tab describes the requirements that are mandatory. </t>
    </r>
    <r>
      <rPr>
        <sz val="10"/>
        <color theme="1"/>
        <rFont val="Arial"/>
        <family val="2"/>
      </rPr>
      <t xml:space="preserve">
Bidders are expected to respond to each question listed by providing answers in Column C. Comments can also be added in Column D if needed.
</t>
    </r>
    <r>
      <rPr>
        <b/>
        <sz val="10"/>
        <color theme="1"/>
        <rFont val="Arial"/>
        <family val="2"/>
      </rPr>
      <t>Bidders who do not comply with the Mandatory Technical Evaluation Criteria will be considered non-responsive, and not be given further consideration.</t>
    </r>
  </si>
  <si>
    <r>
      <t xml:space="preserve">Bidders should respond to each requirement listed by providing examples or explanations in Column D. Bidders should not simply re-state the requirement and instead provide further explanations and clarifications as this section is rating-based.
The selected bidder will be required to comply with all requirements stated in the SOW. The Point-Based questions assess how well the bidder meet the requirements.
</t>
    </r>
    <r>
      <rPr>
        <u/>
        <sz val="10"/>
        <color theme="1"/>
        <rFont val="Arial"/>
        <family val="2"/>
      </rPr>
      <t xml:space="preserve">
Requirement Weight </t>
    </r>
    <r>
      <rPr>
        <sz val="10"/>
        <color theme="1"/>
        <rFont val="Arial"/>
        <family val="2"/>
      </rPr>
      <t xml:space="preserve">
</t>
    </r>
    <r>
      <rPr>
        <b/>
        <sz val="10"/>
        <color theme="1"/>
        <rFont val="Arial"/>
        <family val="2"/>
      </rPr>
      <t xml:space="preserve">A level of critically is associated to each requirement as follows: </t>
    </r>
    <r>
      <rPr>
        <sz val="10"/>
        <color theme="1"/>
        <rFont val="Arial"/>
        <family val="2"/>
      </rPr>
      <t xml:space="preserve">
—High: Critical, might affect the scope of the project (weight: x5)
—Medium: Important (weight: x3)
—Low: Desirable; can be seen as a nice to have (weight: x1)
</t>
    </r>
    <r>
      <rPr>
        <u/>
        <sz val="10"/>
        <color theme="1"/>
        <rFont val="Arial"/>
        <family val="2"/>
      </rPr>
      <t>Points</t>
    </r>
    <r>
      <rPr>
        <sz val="10"/>
        <color theme="1"/>
        <rFont val="Arial"/>
        <family val="2"/>
      </rPr>
      <t xml:space="preserve">
</t>
    </r>
    <r>
      <rPr>
        <b/>
        <sz val="10"/>
        <color theme="1"/>
        <rFont val="Arial"/>
        <family val="2"/>
      </rPr>
      <t>Answers will be evaluated based on the following criteria (except where explicitly stated otherwise):</t>
    </r>
    <r>
      <rPr>
        <sz val="10"/>
        <color theme="1"/>
        <rFont val="Arial"/>
        <family val="2"/>
      </rPr>
      <t xml:space="preserve">
- 0 points: Bidder does not provide information that could be evaluated
- 1 point: Bidder does not cover most components in their response or demonstrates an incomplete understanding of the requirements
- 2 points: Bidder covers most components and demonstrates a good understanding of the requirements
- 3 points: Bidder demonstrates an excellent understanding and fully meets the requirements
</t>
    </r>
    <r>
      <rPr>
        <u/>
        <sz val="10"/>
        <color theme="1"/>
        <rFont val="Arial"/>
        <family val="2"/>
      </rPr>
      <t>Example</t>
    </r>
    <r>
      <rPr>
        <sz val="10"/>
        <color theme="1"/>
        <rFont val="Arial"/>
        <family val="2"/>
      </rPr>
      <t>: For a High criticality requirement, the score for a non-zero response can be 5, 10 or 15; medium can be 3, 6 or 9; low can be 1, 2 or 3.</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</si>
</sst>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u/>
      <sz val="10"/>
      <color theme="1"/>
      <name val="Arial"/>
      <family val="2"/>
    </font>
    <font>
      <b/>
      <sz val="10"/>
      <color theme="0"/>
      <name val="Arial"/>
      <family val="2"/>
    </font>
    <font>
      <b/>
      <u/>
      <sz val="10"/>
      <color theme="1"/>
      <name val="Arial"/>
      <family val="2"/>
    </font>
    <font>
      <sz val="10"/>
      <name val="Arial"/>
      <family val="2"/>
    </font>
  </fonts>
  <fills count="8">
    <fill>
      <patternFill patternType="none"/>
    </fill>
    <fill>
      <patternFill patternType="gray125"/>
    </fill>
    <fill>
      <patternFill patternType="solid">
        <fgColor theme="2" tint="-0.89999084444715716"/>
        <bgColor indexed="64"/>
      </patternFill>
    </fill>
    <fill>
      <patternFill patternType="solid">
        <fgColor theme="4" tint="0.79998168889431442"/>
        <bgColor indexed="64"/>
      </patternFill>
    </fill>
    <fill>
      <patternFill patternType="solid">
        <fgColor theme="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6" tint="0.59999389629810485"/>
        <bgColor indexed="64"/>
      </patternFill>
    </fill>
  </fills>
  <borders count="27">
    <border>
      <left/>
      <right/>
      <top/>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s>
  <cellStyleXfs count="4">
    <xf numFmtId="0" fontId="0" fillId="0" borderId="0"/>
    <xf numFmtId="9" fontId="1" fillId="0" borderId="0" applyFont="0" applyFill="0" applyBorder="0" applyAlignment="0" applyProtection="0"/>
    <xf numFmtId="0" fontId="10" fillId="0" borderId="0"/>
    <xf numFmtId="0" fontId="10" fillId="0" borderId="0"/>
  </cellStyleXfs>
  <cellXfs count="185">
    <xf numFmtId="0" fontId="0" fillId="0" borderId="0" xfId="0"/>
    <xf numFmtId="0" fontId="5" fillId="0" borderId="0" xfId="0" applyFont="1"/>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center" vertical="center"/>
    </xf>
    <xf numFmtId="9" fontId="5" fillId="0" borderId="7"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9" fontId="5" fillId="0" borderId="13" xfId="0" applyNumberFormat="1" applyFont="1" applyBorder="1" applyAlignment="1">
      <alignment horizontal="center" vertical="center"/>
    </xf>
    <xf numFmtId="9" fontId="5" fillId="0" borderId="16" xfId="0" applyNumberFormat="1" applyFont="1" applyBorder="1" applyAlignment="1">
      <alignment horizontal="center" vertical="center"/>
    </xf>
    <xf numFmtId="0" fontId="8" fillId="2" borderId="4" xfId="0" applyFont="1" applyFill="1" applyBorder="1" applyAlignment="1">
      <alignment horizontal="left"/>
    </xf>
    <xf numFmtId="0" fontId="5" fillId="0" borderId="0" xfId="0" applyFont="1" applyAlignment="1">
      <alignment vertical="center"/>
    </xf>
    <xf numFmtId="0" fontId="8" fillId="4" borderId="9" xfId="0" applyFont="1" applyFill="1" applyBorder="1" applyAlignment="1">
      <alignment horizontal="left" vertical="center"/>
    </xf>
    <xf numFmtId="0" fontId="6" fillId="5" borderId="12" xfId="0" applyFont="1" applyFill="1" applyBorder="1" applyAlignment="1">
      <alignment horizontal="left" vertical="center"/>
    </xf>
    <xf numFmtId="0" fontId="5" fillId="0" borderId="12" xfId="0" applyFont="1" applyBorder="1" applyAlignment="1">
      <alignment horizontal="left" vertical="center"/>
    </xf>
    <xf numFmtId="0" fontId="5" fillId="0" borderId="15" xfId="0" applyFont="1" applyBorder="1" applyAlignment="1">
      <alignment horizontal="left" vertical="center"/>
    </xf>
    <xf numFmtId="0" fontId="4" fillId="0" borderId="0" xfId="0" applyFont="1"/>
    <xf numFmtId="0" fontId="8" fillId="4" borderId="12" xfId="0" applyFont="1" applyFill="1" applyBorder="1" applyAlignment="1">
      <alignment horizontal="left" vertical="center"/>
    </xf>
    <xf numFmtId="0" fontId="8" fillId="4" borderId="10" xfId="0" applyFont="1" applyFill="1" applyBorder="1" applyAlignment="1">
      <alignment vertical="center"/>
    </xf>
    <xf numFmtId="0" fontId="6" fillId="7" borderId="12" xfId="0" applyFont="1" applyFill="1" applyBorder="1" applyAlignment="1">
      <alignment horizontal="left"/>
    </xf>
    <xf numFmtId="0" fontId="6" fillId="7" borderId="12" xfId="0" applyFont="1" applyFill="1" applyBorder="1" applyAlignment="1">
      <alignment horizontal="left" vertical="center"/>
    </xf>
    <xf numFmtId="0" fontId="6" fillId="6" borderId="12" xfId="0" applyFont="1" applyFill="1" applyBorder="1" applyAlignment="1">
      <alignment horizontal="left"/>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6" fillId="0" borderId="1" xfId="0" applyFont="1" applyBorder="1" applyAlignment="1"/>
    <xf numFmtId="9" fontId="6" fillId="0" borderId="0" xfId="0" applyNumberFormat="1" applyFont="1" applyAlignment="1"/>
    <xf numFmtId="0" fontId="6" fillId="0" borderId="0" xfId="0" applyFont="1" applyAlignment="1"/>
    <xf numFmtId="0" fontId="5" fillId="0" borderId="12" xfId="0" applyFont="1" applyBorder="1" applyAlignment="1">
      <alignment horizontal="left" vertical="center" wrapText="1"/>
    </xf>
    <xf numFmtId="0" fontId="5" fillId="0" borderId="15" xfId="0" applyFont="1" applyBorder="1" applyAlignment="1">
      <alignment horizontal="left" vertical="center" wrapText="1"/>
    </xf>
    <xf numFmtId="0" fontId="5" fillId="0" borderId="12" xfId="0" applyFont="1" applyBorder="1" applyAlignment="1">
      <alignment horizontal="left" vertical="center"/>
    </xf>
    <xf numFmtId="0" fontId="5" fillId="0" borderId="15" xfId="0" applyFont="1" applyBorder="1" applyAlignment="1">
      <alignment horizontal="left" vertical="center"/>
    </xf>
    <xf numFmtId="0" fontId="5" fillId="0" borderId="13" xfId="0" applyFont="1" applyBorder="1" applyAlignment="1">
      <alignment horizontal="center" vertical="center"/>
    </xf>
    <xf numFmtId="0" fontId="0" fillId="0" borderId="12" xfId="0" applyBorder="1" applyAlignment="1">
      <alignment horizontal="left" vertical="center"/>
    </xf>
    <xf numFmtId="0" fontId="0" fillId="0" borderId="15" xfId="0" applyBorder="1" applyAlignment="1">
      <alignment horizontal="left" vertical="center"/>
    </xf>
    <xf numFmtId="0" fontId="6" fillId="7" borderId="12" xfId="0" applyFont="1" applyFill="1" applyBorder="1" applyAlignment="1">
      <alignment horizontal="left" vertical="center" wrapText="1"/>
    </xf>
    <xf numFmtId="0" fontId="0" fillId="0" borderId="14" xfId="0" applyBorder="1" applyAlignment="1">
      <alignment horizontal="center" vertical="center"/>
    </xf>
    <xf numFmtId="0" fontId="0" fillId="0" borderId="17" xfId="0" applyBorder="1" applyAlignment="1">
      <alignment horizontal="center" vertical="center"/>
    </xf>
    <xf numFmtId="0" fontId="0" fillId="3" borderId="13" xfId="0" applyFill="1" applyBorder="1" applyAlignment="1" applyProtection="1">
      <alignment horizontal="left" vertical="center" wrapText="1"/>
      <protection locked="0"/>
    </xf>
    <xf numFmtId="0" fontId="0" fillId="3" borderId="18" xfId="0" applyFill="1" applyBorder="1" applyAlignment="1" applyProtection="1">
      <alignment horizontal="left" vertical="center" wrapText="1"/>
      <protection locked="0"/>
    </xf>
    <xf numFmtId="0" fontId="0" fillId="3" borderId="16" xfId="0" applyFill="1" applyBorder="1" applyAlignment="1" applyProtection="1">
      <alignment horizontal="left" vertical="center" wrapText="1"/>
      <protection locked="0"/>
    </xf>
    <xf numFmtId="0" fontId="0" fillId="3" borderId="22" xfId="0" applyFill="1" applyBorder="1" applyAlignment="1" applyProtection="1">
      <alignment horizontal="left" vertical="center" wrapText="1"/>
      <protection locked="0"/>
    </xf>
    <xf numFmtId="0" fontId="6" fillId="0" borderId="0" xfId="0" applyFont="1" applyAlignment="1">
      <alignment horizontal="left"/>
    </xf>
    <xf numFmtId="0" fontId="5" fillId="0" borderId="0" xfId="0" applyFont="1" applyAlignment="1">
      <alignment horizontal="left"/>
    </xf>
    <xf numFmtId="0" fontId="6" fillId="0" borderId="0" xfId="0" applyFont="1" applyAlignment="1">
      <alignment horizontal="left" vertical="center"/>
    </xf>
    <xf numFmtId="0" fontId="5" fillId="0" borderId="0" xfId="0" applyFont="1" applyAlignment="1">
      <alignment horizontal="left"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5" fillId="0" borderId="10" xfId="0" applyFont="1" applyBorder="1" applyAlignment="1">
      <alignment horizontal="center"/>
    </xf>
    <xf numFmtId="0" fontId="5" fillId="0" borderId="13" xfId="0" applyFont="1" applyBorder="1" applyAlignment="1">
      <alignment horizontal="center" vertical="center"/>
    </xf>
    <xf numFmtId="9" fontId="5" fillId="0" borderId="13" xfId="1" applyFont="1" applyBorder="1" applyAlignment="1">
      <alignment horizontal="center" vertical="center" wrapText="1"/>
    </xf>
    <xf numFmtId="9" fontId="5" fillId="0" borderId="13" xfId="1" applyFont="1" applyBorder="1" applyAlignment="1">
      <alignment horizontal="center" vertical="center"/>
    </xf>
    <xf numFmtId="0" fontId="5" fillId="0" borderId="11" xfId="0" applyFont="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wrapText="1"/>
    </xf>
    <xf numFmtId="0" fontId="5" fillId="0" borderId="13" xfId="0" applyFont="1" applyBorder="1" applyAlignment="1">
      <alignment horizontal="center" vertical="center" wrapText="1"/>
    </xf>
    <xf numFmtId="9" fontId="5" fillId="0" borderId="13" xfId="0" applyNumberFormat="1" applyFont="1" applyBorder="1" applyAlignment="1">
      <alignment horizontal="center" vertical="center"/>
    </xf>
    <xf numFmtId="0" fontId="5" fillId="0" borderId="13" xfId="0" applyFont="1" applyBorder="1" applyAlignment="1">
      <alignment horizontal="center"/>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7" xfId="0" applyFont="1" applyBorder="1" applyAlignment="1">
      <alignment horizontal="center" vertical="center"/>
    </xf>
    <xf numFmtId="0" fontId="5" fillId="0" borderId="7" xfId="0" applyFont="1" applyBorder="1" applyAlignment="1">
      <alignment horizontal="center"/>
    </xf>
    <xf numFmtId="0" fontId="5" fillId="0" borderId="16" xfId="0" applyFont="1" applyBorder="1" applyAlignment="1">
      <alignment horizontal="center" vertical="center"/>
    </xf>
    <xf numFmtId="0" fontId="5" fillId="0" borderId="13" xfId="0" applyFont="1" applyBorder="1" applyAlignment="1">
      <alignment horizontal="left" wrapText="1"/>
    </xf>
    <xf numFmtId="0" fontId="5" fillId="0" borderId="13" xfId="0" applyFont="1" applyBorder="1" applyAlignment="1">
      <alignment horizontal="left"/>
    </xf>
    <xf numFmtId="0" fontId="5" fillId="0" borderId="14" xfId="0" applyFont="1" applyBorder="1" applyAlignment="1">
      <alignment horizontal="left"/>
    </xf>
    <xf numFmtId="0" fontId="5" fillId="0" borderId="14" xfId="0" applyFont="1" applyBorder="1" applyAlignment="1">
      <alignment horizontal="left" vertical="center" wrapText="1"/>
    </xf>
    <xf numFmtId="0" fontId="5" fillId="0" borderId="17" xfId="0" applyFont="1" applyBorder="1" applyAlignment="1">
      <alignment horizontal="left" vertical="center" wrapText="1"/>
    </xf>
    <xf numFmtId="0" fontId="5" fillId="0" borderId="7" xfId="0" applyFont="1" applyBorder="1" applyAlignment="1">
      <alignment horizontal="left" wrapText="1"/>
    </xf>
    <xf numFmtId="0" fontId="5" fillId="0" borderId="8" xfId="0" applyFont="1" applyBorder="1" applyAlignment="1">
      <alignment horizontal="left" wrapText="1"/>
    </xf>
    <xf numFmtId="0" fontId="9" fillId="0" borderId="0" xfId="0" applyFont="1" applyAlignment="1">
      <alignment horizontal="left"/>
    </xf>
    <xf numFmtId="0" fontId="8" fillId="4" borderId="9" xfId="0" applyFont="1" applyFill="1" applyBorder="1" applyAlignment="1">
      <alignment horizontal="center"/>
    </xf>
    <xf numFmtId="0" fontId="8" fillId="4" borderId="10" xfId="0" applyFont="1" applyFill="1" applyBorder="1" applyAlignment="1">
      <alignment horizontal="center"/>
    </xf>
    <xf numFmtId="49" fontId="5" fillId="3" borderId="13" xfId="0" applyNumberFormat="1" applyFont="1" applyFill="1" applyBorder="1" applyAlignment="1" applyProtection="1">
      <alignment horizontal="left" vertical="center" wrapText="1"/>
      <protection locked="0"/>
    </xf>
    <xf numFmtId="49" fontId="5" fillId="3" borderId="14" xfId="0" applyNumberFormat="1" applyFont="1" applyFill="1" applyBorder="1" applyAlignment="1" applyProtection="1">
      <alignment horizontal="left" vertical="center" wrapText="1"/>
      <protection locked="0"/>
    </xf>
    <xf numFmtId="0" fontId="8" fillId="4" borderId="10" xfId="0" applyFont="1" applyFill="1" applyBorder="1" applyAlignment="1">
      <alignment horizontal="left"/>
    </xf>
    <xf numFmtId="0" fontId="8" fillId="4" borderId="11" xfId="0" applyFont="1" applyFill="1" applyBorder="1" applyAlignment="1">
      <alignment horizontal="left"/>
    </xf>
    <xf numFmtId="0" fontId="5" fillId="0" borderId="15" xfId="0" applyFont="1" applyBorder="1" applyAlignment="1">
      <alignment horizontal="left" vertical="center"/>
    </xf>
    <xf numFmtId="0" fontId="5" fillId="0" borderId="16" xfId="0" applyFont="1" applyBorder="1" applyAlignment="1">
      <alignment horizontal="left" vertical="center"/>
    </xf>
    <xf numFmtId="49" fontId="5" fillId="3" borderId="16" xfId="0" applyNumberFormat="1" applyFont="1" applyFill="1" applyBorder="1" applyAlignment="1" applyProtection="1">
      <alignment horizontal="left" vertical="center" wrapText="1"/>
      <protection locked="0"/>
    </xf>
    <xf numFmtId="49" fontId="5" fillId="3" borderId="17" xfId="0" applyNumberFormat="1" applyFont="1" applyFill="1" applyBorder="1" applyAlignment="1" applyProtection="1">
      <alignment horizontal="left" vertical="center" wrapText="1"/>
      <protection locked="0"/>
    </xf>
    <xf numFmtId="0" fontId="5" fillId="0" borderId="0" xfId="0" applyFont="1" applyAlignment="1">
      <alignment horizontal="left" vertical="center" wrapText="1"/>
    </xf>
    <xf numFmtId="0" fontId="5" fillId="0" borderId="13" xfId="0" applyFont="1" applyBorder="1" applyAlignment="1">
      <alignment horizontal="right"/>
    </xf>
    <xf numFmtId="9" fontId="5" fillId="0" borderId="13" xfId="1" applyFont="1" applyBorder="1" applyAlignment="1">
      <alignment horizontal="center"/>
    </xf>
    <xf numFmtId="0" fontId="8" fillId="4" borderId="10" xfId="0" applyFont="1" applyFill="1" applyBorder="1" applyAlignment="1">
      <alignment horizontal="left" vertical="center"/>
    </xf>
    <xf numFmtId="0" fontId="8" fillId="4" borderId="10" xfId="0" applyFont="1" applyFill="1" applyBorder="1" applyAlignment="1">
      <alignment horizontal="center" vertical="center"/>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2" xfId="0" applyFont="1" applyFill="1" applyBorder="1" applyAlignment="1">
      <alignment horizontal="left"/>
    </xf>
    <xf numFmtId="0" fontId="8" fillId="4" borderId="2" xfId="0" applyFont="1" applyFill="1" applyBorder="1" applyAlignment="1">
      <alignment horizontal="center"/>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1" fontId="5" fillId="3" borderId="18" xfId="0" applyNumberFormat="1" applyFont="1" applyFill="1" applyBorder="1" applyAlignment="1" applyProtection="1">
      <alignment horizontal="center" vertical="center"/>
      <protection locked="0"/>
    </xf>
    <xf numFmtId="1" fontId="5" fillId="3" borderId="19" xfId="0" applyNumberFormat="1" applyFont="1" applyFill="1" applyBorder="1" applyAlignment="1" applyProtection="1">
      <alignment horizontal="center" vertical="center"/>
      <protection locked="0"/>
    </xf>
    <xf numFmtId="1" fontId="5" fillId="3" borderId="20" xfId="0" applyNumberFormat="1" applyFont="1" applyFill="1" applyBorder="1" applyAlignment="1" applyProtection="1">
      <alignment horizontal="center" vertical="center"/>
      <protection locked="0"/>
    </xf>
    <xf numFmtId="49" fontId="5" fillId="3" borderId="18" xfId="0" applyNumberFormat="1" applyFont="1" applyFill="1" applyBorder="1" applyAlignment="1" applyProtection="1">
      <alignment horizontal="left" vertical="center" wrapText="1"/>
      <protection locked="0"/>
    </xf>
    <xf numFmtId="49" fontId="5" fillId="3" borderId="20" xfId="0" applyNumberFormat="1" applyFont="1" applyFill="1" applyBorder="1" applyAlignment="1" applyProtection="1">
      <alignment horizontal="left" vertical="center" wrapText="1"/>
      <protection locked="0"/>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6" fillId="5" borderId="13"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5" fillId="3" borderId="18" xfId="0" applyFont="1" applyFill="1" applyBorder="1" applyAlignment="1" applyProtection="1">
      <alignment horizontal="center" vertical="center" wrapText="1"/>
      <protection locked="0"/>
    </xf>
    <xf numFmtId="0" fontId="5" fillId="3" borderId="19" xfId="0" applyFont="1" applyFill="1" applyBorder="1" applyAlignment="1" applyProtection="1">
      <alignment horizontal="center" vertical="center" wrapText="1"/>
      <protection locked="0"/>
    </xf>
    <xf numFmtId="0" fontId="5" fillId="3" borderId="20" xfId="0" applyFont="1" applyFill="1" applyBorder="1" applyAlignment="1" applyProtection="1">
      <alignment horizontal="center" vertical="center" wrapText="1"/>
      <protection locked="0"/>
    </xf>
    <xf numFmtId="1" fontId="5" fillId="3" borderId="18" xfId="0" applyNumberFormat="1" applyFont="1" applyFill="1" applyBorder="1" applyAlignment="1" applyProtection="1">
      <alignment horizontal="center" vertical="center" wrapText="1"/>
      <protection locked="0"/>
    </xf>
    <xf numFmtId="1" fontId="5" fillId="3" borderId="19" xfId="0" applyNumberFormat="1" applyFont="1" applyFill="1" applyBorder="1" applyAlignment="1" applyProtection="1">
      <alignment horizontal="center" vertical="center" wrapText="1"/>
      <protection locked="0"/>
    </xf>
    <xf numFmtId="1" fontId="5" fillId="3" borderId="20" xfId="0" applyNumberFormat="1" applyFont="1" applyFill="1" applyBorder="1" applyAlignment="1" applyProtection="1">
      <alignment horizontal="center" vertical="center" wrapText="1"/>
      <protection locked="0"/>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2" fontId="5" fillId="3" borderId="18" xfId="0" applyNumberFormat="1" applyFont="1" applyFill="1" applyBorder="1" applyAlignment="1" applyProtection="1">
      <alignment horizontal="center" vertical="center" wrapText="1"/>
      <protection locked="0"/>
    </xf>
    <xf numFmtId="2" fontId="5" fillId="3" borderId="19" xfId="0" applyNumberFormat="1" applyFont="1" applyFill="1" applyBorder="1" applyAlignment="1" applyProtection="1">
      <alignment horizontal="center" vertical="center" wrapText="1"/>
      <protection locked="0"/>
    </xf>
    <xf numFmtId="2" fontId="5" fillId="3" borderId="20" xfId="0" applyNumberFormat="1" applyFont="1" applyFill="1" applyBorder="1" applyAlignment="1" applyProtection="1">
      <alignment horizontal="center" vertical="center" wrapText="1"/>
      <protection locked="0"/>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5" xfId="0" applyFont="1" applyBorder="1" applyAlignment="1">
      <alignment horizontal="center" vertical="center" wrapText="1"/>
    </xf>
    <xf numFmtId="49" fontId="5" fillId="3" borderId="22" xfId="0" applyNumberFormat="1" applyFont="1" applyFill="1" applyBorder="1" applyAlignment="1" applyProtection="1">
      <alignment horizontal="left" vertical="center" wrapText="1"/>
      <protection locked="0"/>
    </xf>
    <xf numFmtId="49" fontId="5" fillId="3" borderId="24" xfId="0" applyNumberFormat="1" applyFont="1" applyFill="1" applyBorder="1" applyAlignment="1" applyProtection="1">
      <alignment horizontal="left" vertical="center" wrapText="1"/>
      <protection locked="0"/>
    </xf>
    <xf numFmtId="0" fontId="6" fillId="5" borderId="13" xfId="0" applyFont="1" applyFill="1" applyBorder="1" applyAlignment="1">
      <alignment horizontal="left"/>
    </xf>
    <xf numFmtId="0" fontId="6" fillId="5" borderId="14" xfId="0" applyFont="1" applyFill="1" applyBorder="1" applyAlignment="1">
      <alignment horizontal="left"/>
    </xf>
    <xf numFmtId="0" fontId="8" fillId="4" borderId="13" xfId="0" applyFont="1" applyFill="1" applyBorder="1" applyAlignment="1">
      <alignment horizontal="left" vertical="center"/>
    </xf>
    <xf numFmtId="0" fontId="8" fillId="4" borderId="13" xfId="0" applyFont="1" applyFill="1" applyBorder="1" applyAlignment="1">
      <alignment horizontal="center" vertical="center"/>
    </xf>
    <xf numFmtId="0" fontId="8" fillId="4" borderId="1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6" fillId="7" borderId="18" xfId="0" applyFont="1" applyFill="1" applyBorder="1" applyAlignment="1">
      <alignment horizontal="left"/>
    </xf>
    <xf numFmtId="0" fontId="6" fillId="7" borderId="19" xfId="0" applyFont="1" applyFill="1" applyBorder="1" applyAlignment="1">
      <alignment horizontal="left"/>
    </xf>
    <xf numFmtId="0" fontId="6" fillId="7" borderId="21" xfId="0" applyFont="1" applyFill="1" applyBorder="1" applyAlignment="1">
      <alignment horizontal="left"/>
    </xf>
    <xf numFmtId="49" fontId="5" fillId="3" borderId="13" xfId="0" applyNumberFormat="1" applyFont="1" applyFill="1" applyBorder="1" applyAlignment="1" applyProtection="1">
      <alignment vertical="center" wrapText="1"/>
      <protection locked="0"/>
    </xf>
    <xf numFmtId="0" fontId="6" fillId="7" borderId="18" xfId="0" applyFont="1" applyFill="1" applyBorder="1" applyAlignment="1">
      <alignment horizontal="left" vertical="center"/>
    </xf>
    <xf numFmtId="0" fontId="6" fillId="7" borderId="19" xfId="0" applyFont="1" applyFill="1" applyBorder="1" applyAlignment="1">
      <alignment horizontal="left" vertical="center"/>
    </xf>
    <xf numFmtId="0" fontId="6" fillId="7" borderId="21" xfId="0" applyFont="1" applyFill="1" applyBorder="1" applyAlignment="1">
      <alignment horizontal="left" vertical="center"/>
    </xf>
    <xf numFmtId="0" fontId="6" fillId="0" borderId="1" xfId="0" applyFont="1" applyBorder="1" applyAlignment="1">
      <alignment horizontal="right"/>
    </xf>
    <xf numFmtId="0" fontId="6" fillId="0" borderId="0" xfId="0" applyFont="1" applyAlignment="1">
      <alignment horizontal="right"/>
    </xf>
    <xf numFmtId="0" fontId="6" fillId="0" borderId="1" xfId="0" applyFont="1" applyBorder="1" applyAlignment="1">
      <alignment horizontal="center"/>
    </xf>
    <xf numFmtId="9" fontId="6" fillId="0" borderId="0" xfId="0" applyNumberFormat="1" applyFont="1" applyAlignment="1">
      <alignment horizontal="center"/>
    </xf>
    <xf numFmtId="0" fontId="6" fillId="0" borderId="0" xfId="0" applyFont="1" applyAlignment="1">
      <alignment horizontal="center"/>
    </xf>
    <xf numFmtId="0" fontId="6" fillId="7" borderId="18" xfId="0" applyFont="1" applyFill="1" applyBorder="1" applyAlignment="1">
      <alignment horizontal="left" vertical="center" wrapText="1"/>
    </xf>
    <xf numFmtId="0" fontId="6" fillId="7" borderId="19" xfId="0" applyFont="1" applyFill="1" applyBorder="1" applyAlignment="1">
      <alignment horizontal="left" vertical="center" wrapText="1"/>
    </xf>
    <xf numFmtId="0" fontId="6" fillId="7" borderId="21" xfId="0" applyFont="1" applyFill="1" applyBorder="1" applyAlignment="1">
      <alignment horizontal="left" vertical="center" wrapText="1"/>
    </xf>
    <xf numFmtId="0" fontId="6" fillId="7" borderId="13" xfId="0" applyFont="1" applyFill="1" applyBorder="1" applyAlignment="1">
      <alignment horizontal="left" vertical="center"/>
    </xf>
    <xf numFmtId="0" fontId="6" fillId="7" borderId="14" xfId="0" applyFont="1" applyFill="1" applyBorder="1" applyAlignment="1">
      <alignment horizontal="left" vertical="center"/>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horizontal="left"/>
    </xf>
    <xf numFmtId="0" fontId="5" fillId="0" borderId="17" xfId="0" applyFont="1" applyBorder="1" applyAlignment="1">
      <alignment horizontal="left"/>
    </xf>
    <xf numFmtId="0" fontId="8" fillId="4" borderId="9" xfId="0" applyFont="1" applyFill="1" applyBorder="1" applyAlignment="1">
      <alignment horizontal="left"/>
    </xf>
    <xf numFmtId="49" fontId="5" fillId="0" borderId="12" xfId="0" applyNumberFormat="1" applyFont="1" applyBorder="1" applyAlignment="1">
      <alignment horizontal="left"/>
    </xf>
    <xf numFmtId="49" fontId="5" fillId="0" borderId="13" xfId="0" applyNumberFormat="1" applyFont="1" applyBorder="1" applyAlignment="1">
      <alignment horizontal="left"/>
    </xf>
    <xf numFmtId="49" fontId="5" fillId="0" borderId="15" xfId="0" applyNumberFormat="1" applyFont="1" applyBorder="1" applyAlignment="1">
      <alignment horizontal="left"/>
    </xf>
    <xf numFmtId="49" fontId="5" fillId="0" borderId="16" xfId="0" applyNumberFormat="1" applyFont="1" applyBorder="1" applyAlignment="1">
      <alignment horizontal="left"/>
    </xf>
    <xf numFmtId="0" fontId="6" fillId="7" borderId="13" xfId="0" applyFont="1" applyFill="1" applyBorder="1" applyAlignment="1">
      <alignment horizontal="left"/>
    </xf>
    <xf numFmtId="0" fontId="6" fillId="7" borderId="14" xfId="0" applyFont="1" applyFill="1" applyBorder="1" applyAlignment="1">
      <alignment horizontal="left"/>
    </xf>
    <xf numFmtId="49" fontId="5" fillId="0" borderId="13" xfId="0" applyNumberFormat="1" applyFont="1" applyBorder="1" applyAlignment="1" applyProtection="1">
      <alignment horizontal="center" vertical="center" wrapText="1"/>
      <protection locked="0"/>
    </xf>
    <xf numFmtId="49" fontId="5" fillId="0" borderId="16" xfId="0" applyNumberFormat="1" applyFont="1" applyBorder="1" applyAlignment="1" applyProtection="1">
      <alignment horizontal="center" vertical="center" wrapText="1"/>
      <protection locked="0"/>
    </xf>
    <xf numFmtId="0" fontId="6" fillId="6" borderId="18" xfId="0" applyFont="1" applyFill="1" applyBorder="1" applyAlignment="1">
      <alignment horizontal="left"/>
    </xf>
    <xf numFmtId="0" fontId="6" fillId="6" borderId="19" xfId="0" applyFont="1" applyFill="1" applyBorder="1" applyAlignment="1">
      <alignment horizontal="left"/>
    </xf>
    <xf numFmtId="0" fontId="6" fillId="6" borderId="21" xfId="0" applyFont="1" applyFill="1" applyBorder="1" applyAlignment="1">
      <alignment horizontal="left"/>
    </xf>
    <xf numFmtId="0" fontId="0" fillId="0" borderId="16"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3" xfId="0" applyBorder="1" applyAlignment="1">
      <alignment horizontal="center"/>
    </xf>
    <xf numFmtId="0" fontId="0" fillId="0" borderId="14" xfId="0" applyBorder="1" applyAlignment="1">
      <alignment horizontal="center"/>
    </xf>
    <xf numFmtId="0" fontId="0" fillId="0" borderId="12" xfId="0" applyBorder="1" applyAlignment="1">
      <alignment horizontal="left"/>
    </xf>
    <xf numFmtId="0" fontId="0" fillId="0" borderId="15" xfId="0" applyBorder="1" applyAlignment="1">
      <alignment horizontal="left"/>
    </xf>
    <xf numFmtId="0" fontId="0" fillId="0" borderId="0" xfId="0" applyAlignment="1">
      <alignment horizontal="left" vertical="center" wrapText="1"/>
    </xf>
    <xf numFmtId="0" fontId="3" fillId="0" borderId="0" xfId="0" applyFont="1" applyAlignment="1">
      <alignment horizontal="left"/>
    </xf>
    <xf numFmtId="0" fontId="2" fillId="4" borderId="9" xfId="0" applyFont="1" applyFill="1" applyBorder="1" applyAlignment="1">
      <alignment horizontal="left"/>
    </xf>
    <xf numFmtId="0" fontId="2" fillId="4" borderId="10" xfId="0" applyFont="1" applyFill="1" applyBorder="1" applyAlignment="1">
      <alignment horizontal="left"/>
    </xf>
    <xf numFmtId="0" fontId="2" fillId="4" borderId="11" xfId="0" applyFont="1" applyFill="1" applyBorder="1" applyAlignment="1">
      <alignment horizontal="left"/>
    </xf>
    <xf numFmtId="0" fontId="0" fillId="0" borderId="16" xfId="0" applyBorder="1" applyAlignment="1">
      <alignment horizontal="center"/>
    </xf>
    <xf numFmtId="0" fontId="0" fillId="0" borderId="17" xfId="0" applyBorder="1" applyAlignment="1">
      <alignment horizontal="center"/>
    </xf>
  </cellXfs>
  <cellStyles count="4">
    <cellStyle name="Normal" xfId="0" builtinId="0"/>
    <cellStyle name="Normal 10" xfId="2"/>
    <cellStyle name="Normal 2" xfId="3"/>
    <cellStyle name="Percent" xfId="1" builtinId="5"/>
  </cellStyles>
  <dxfs count="5">
    <dxf>
      <fill>
        <patternFill>
          <bgColor rgb="FFFFCCCC"/>
        </patternFill>
      </fill>
    </dxf>
    <dxf>
      <fill>
        <patternFill>
          <bgColor rgb="FFFFCCCC"/>
        </patternFill>
      </fill>
    </dxf>
    <dxf>
      <fill>
        <patternFill>
          <bgColor theme="9" tint="0.79998168889431442"/>
        </patternFill>
      </fill>
    </dxf>
    <dxf>
      <font>
        <color theme="9" tint="-0.499984740745262"/>
      </font>
      <fill>
        <patternFill>
          <bgColor theme="9" tint="0.79998168889431442"/>
        </patternFill>
      </fill>
    </dxf>
    <dxf>
      <font>
        <color rgb="FFC00000"/>
      </font>
      <fill>
        <patternFill>
          <bgColor rgb="FFFFCCCC"/>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showGridLines="0" showRuler="0" view="pageLayout" topLeftCell="J14" zoomScaleNormal="100" workbookViewId="0">
      <selection activeCell="I12" sqref="I12:M12"/>
    </sheetView>
  </sheetViews>
  <sheetFormatPr defaultRowHeight="15" x14ac:dyDescent="0.25"/>
  <cols>
    <col min="9" max="9" width="33.7109375" customWidth="1"/>
    <col min="10" max="10" width="15.140625" customWidth="1"/>
    <col min="11" max="11" width="14.5703125" customWidth="1"/>
    <col min="12" max="12" width="16.85546875" customWidth="1"/>
    <col min="13" max="13" width="15.7109375" customWidth="1"/>
  </cols>
  <sheetData>
    <row r="1" spans="1:13" x14ac:dyDescent="0.25">
      <c r="A1" s="2"/>
      <c r="B1" s="2"/>
      <c r="C1" s="2"/>
      <c r="D1" s="2"/>
      <c r="E1" s="2"/>
      <c r="F1" s="2"/>
      <c r="G1" s="2"/>
      <c r="H1" s="2"/>
      <c r="I1" s="2"/>
      <c r="J1" s="2"/>
      <c r="K1" s="2"/>
      <c r="L1" s="2"/>
      <c r="M1" s="2"/>
    </row>
    <row r="2" spans="1:13" x14ac:dyDescent="0.25">
      <c r="A2" s="43" t="s">
        <v>0</v>
      </c>
      <c r="B2" s="44"/>
      <c r="C2" s="44"/>
      <c r="D2" s="44"/>
      <c r="E2" s="44"/>
      <c r="F2" s="44"/>
      <c r="G2" s="44"/>
      <c r="H2" s="44"/>
      <c r="I2" s="44"/>
      <c r="J2" s="44"/>
      <c r="K2" s="44"/>
      <c r="L2" s="44"/>
      <c r="M2" s="44"/>
    </row>
    <row r="3" spans="1:13" x14ac:dyDescent="0.25">
      <c r="A3" s="2"/>
      <c r="B3" s="2"/>
      <c r="C3" s="2"/>
      <c r="D3" s="2"/>
      <c r="E3" s="2"/>
      <c r="F3" s="2"/>
      <c r="G3" s="2"/>
      <c r="H3" s="2"/>
      <c r="I3" s="2"/>
      <c r="J3" s="2"/>
      <c r="K3" s="2"/>
      <c r="L3" s="2"/>
      <c r="M3" s="2"/>
    </row>
    <row r="4" spans="1:13" x14ac:dyDescent="0.25">
      <c r="A4" s="45" t="s">
        <v>1</v>
      </c>
      <c r="B4" s="46"/>
      <c r="C4" s="46"/>
      <c r="D4" s="46"/>
      <c r="E4" s="46"/>
      <c r="F4" s="46"/>
      <c r="G4" s="46"/>
      <c r="H4" s="46"/>
      <c r="I4" s="46"/>
      <c r="J4" s="46"/>
      <c r="K4" s="46"/>
      <c r="L4" s="46"/>
      <c r="M4" s="46"/>
    </row>
    <row r="5" spans="1:13" x14ac:dyDescent="0.25">
      <c r="A5" s="46" t="s">
        <v>2</v>
      </c>
      <c r="B5" s="46"/>
      <c r="C5" s="46"/>
      <c r="D5" s="46"/>
      <c r="E5" s="46"/>
      <c r="F5" s="46"/>
      <c r="G5" s="46"/>
      <c r="H5" s="46"/>
      <c r="I5" s="46"/>
      <c r="J5" s="46"/>
      <c r="K5" s="46"/>
      <c r="L5" s="46"/>
      <c r="M5" s="46"/>
    </row>
    <row r="6" spans="1:13" x14ac:dyDescent="0.25">
      <c r="A6" s="46" t="s">
        <v>3</v>
      </c>
      <c r="B6" s="46"/>
      <c r="C6" s="46"/>
      <c r="D6" s="46"/>
      <c r="E6" s="46"/>
      <c r="F6" s="46"/>
      <c r="G6" s="46"/>
      <c r="H6" s="46"/>
      <c r="I6" s="46"/>
      <c r="J6" s="46"/>
      <c r="K6" s="46"/>
      <c r="L6" s="46"/>
      <c r="M6" s="46"/>
    </row>
    <row r="7" spans="1:13" ht="15.75" thickBot="1" x14ac:dyDescent="0.3">
      <c r="A7" s="2"/>
      <c r="B7" s="2"/>
      <c r="C7" s="2"/>
      <c r="D7" s="2"/>
      <c r="E7" s="2"/>
      <c r="F7" s="2"/>
      <c r="G7" s="2"/>
      <c r="H7" s="2"/>
      <c r="I7" s="2"/>
      <c r="J7" s="2"/>
      <c r="K7" s="2"/>
      <c r="L7" s="2"/>
      <c r="M7" s="2"/>
    </row>
    <row r="8" spans="1:13" ht="15.75" thickBot="1" x14ac:dyDescent="0.3">
      <c r="A8" s="47" t="s">
        <v>4</v>
      </c>
      <c r="B8" s="48"/>
      <c r="C8" s="48"/>
      <c r="D8" s="51" t="s">
        <v>5</v>
      </c>
      <c r="E8" s="51"/>
      <c r="F8" s="51" t="s">
        <v>6</v>
      </c>
      <c r="G8" s="51"/>
      <c r="H8" s="10" t="s">
        <v>7</v>
      </c>
      <c r="I8" s="51" t="s">
        <v>0</v>
      </c>
      <c r="J8" s="51"/>
      <c r="K8" s="51"/>
      <c r="L8" s="51"/>
      <c r="M8" s="52"/>
    </row>
    <row r="9" spans="1:13" x14ac:dyDescent="0.25">
      <c r="A9" s="60" t="s">
        <v>0</v>
      </c>
      <c r="B9" s="61"/>
      <c r="C9" s="61"/>
      <c r="D9" s="53" t="s">
        <v>9</v>
      </c>
      <c r="E9" s="53"/>
      <c r="F9" s="53" t="s">
        <v>9</v>
      </c>
      <c r="G9" s="53"/>
      <c r="H9" s="6" t="s">
        <v>9</v>
      </c>
      <c r="I9" s="53" t="s">
        <v>9</v>
      </c>
      <c r="J9" s="53"/>
      <c r="K9" s="53"/>
      <c r="L9" s="53"/>
      <c r="M9" s="57"/>
    </row>
    <row r="10" spans="1:13" ht="33.75" customHeight="1" x14ac:dyDescent="0.25">
      <c r="A10" s="49" t="s">
        <v>8</v>
      </c>
      <c r="B10" s="50"/>
      <c r="C10" s="50"/>
      <c r="D10" s="54" t="s">
        <v>9</v>
      </c>
      <c r="E10" s="54"/>
      <c r="F10" s="55">
        <f>(COUNTA('0. Company Profile'!D8:M8,'0. Company Profile'!D11:M11)+COUNTA('0. Company Profile'!D14:M15))/(COUNTA('0. Company Profile'!A8:C8)+COUNTA('0. Company Profile'!A14:C15))</f>
        <v>0</v>
      </c>
      <c r="G10" s="56"/>
      <c r="H10" s="33" t="s">
        <v>10</v>
      </c>
      <c r="I10" s="58" t="s">
        <v>12</v>
      </c>
      <c r="J10" s="50"/>
      <c r="K10" s="50"/>
      <c r="L10" s="50"/>
      <c r="M10" s="59"/>
    </row>
    <row r="11" spans="1:13" ht="104.25" customHeight="1" x14ac:dyDescent="0.25">
      <c r="A11" s="62" t="s">
        <v>11</v>
      </c>
      <c r="B11" s="58"/>
      <c r="C11" s="58"/>
      <c r="D11" s="63" t="s">
        <v>20</v>
      </c>
      <c r="E11" s="63"/>
      <c r="F11" s="64">
        <f>'1. Mandatory Requirements'!L14</f>
        <v>0</v>
      </c>
      <c r="G11" s="64"/>
      <c r="H11" s="33" t="s">
        <v>10</v>
      </c>
      <c r="I11" s="58" t="s">
        <v>247</v>
      </c>
      <c r="J11" s="50"/>
      <c r="K11" s="50"/>
      <c r="L11" s="50"/>
      <c r="M11" s="59"/>
    </row>
    <row r="12" spans="1:13" x14ac:dyDescent="0.25">
      <c r="A12" s="49" t="s">
        <v>13</v>
      </c>
      <c r="B12" s="50"/>
      <c r="C12" s="50"/>
      <c r="D12" s="65" t="s">
        <v>9</v>
      </c>
      <c r="E12" s="65"/>
      <c r="F12" s="65" t="s">
        <v>9</v>
      </c>
      <c r="G12" s="65"/>
      <c r="H12" s="7" t="s">
        <v>9</v>
      </c>
      <c r="I12" s="50" t="s">
        <v>23</v>
      </c>
      <c r="J12" s="50"/>
      <c r="K12" s="50"/>
      <c r="L12" s="50"/>
      <c r="M12" s="59"/>
    </row>
    <row r="13" spans="1:13" ht="86.25" customHeight="1" x14ac:dyDescent="0.25">
      <c r="A13" s="62" t="s">
        <v>14</v>
      </c>
      <c r="B13" s="58"/>
      <c r="C13" s="58"/>
      <c r="D13" s="58" t="s">
        <v>171</v>
      </c>
      <c r="E13" s="58"/>
      <c r="F13" s="64">
        <f>'3. System Capabilities'!L4</f>
        <v>0</v>
      </c>
      <c r="G13" s="54"/>
      <c r="H13" s="8">
        <v>0.15</v>
      </c>
      <c r="I13" s="73" t="s">
        <v>248</v>
      </c>
      <c r="J13" s="74"/>
      <c r="K13" s="74"/>
      <c r="L13" s="74"/>
      <c r="M13" s="75"/>
    </row>
    <row r="14" spans="1:13" ht="86.25" customHeight="1" x14ac:dyDescent="0.25">
      <c r="A14" s="62" t="s">
        <v>15</v>
      </c>
      <c r="B14" s="58"/>
      <c r="C14" s="58"/>
      <c r="D14" s="58"/>
      <c r="E14" s="58"/>
      <c r="F14" s="64">
        <f>'4. Customs and Transport'!L4</f>
        <v>0</v>
      </c>
      <c r="G14" s="54"/>
      <c r="H14" s="8">
        <v>0.15</v>
      </c>
      <c r="I14" s="74"/>
      <c r="J14" s="74"/>
      <c r="K14" s="74"/>
      <c r="L14" s="74"/>
      <c r="M14" s="75"/>
    </row>
    <row r="15" spans="1:13" ht="123" customHeight="1" x14ac:dyDescent="0.25">
      <c r="A15" s="62" t="s">
        <v>16</v>
      </c>
      <c r="B15" s="58"/>
      <c r="C15" s="58"/>
      <c r="D15" s="58"/>
      <c r="E15" s="58"/>
      <c r="F15" s="64">
        <f>'5. Warehousing Operations'!L4</f>
        <v>0</v>
      </c>
      <c r="G15" s="54"/>
      <c r="H15" s="8">
        <v>0.27</v>
      </c>
      <c r="I15" s="74"/>
      <c r="J15" s="74"/>
      <c r="K15" s="74"/>
      <c r="L15" s="74"/>
      <c r="M15" s="75"/>
    </row>
    <row r="16" spans="1:13" ht="43.5" customHeight="1" x14ac:dyDescent="0.25">
      <c r="A16" s="62" t="s">
        <v>17</v>
      </c>
      <c r="B16" s="58"/>
      <c r="C16" s="58"/>
      <c r="D16" s="58"/>
      <c r="E16" s="58"/>
      <c r="F16" s="54" t="s">
        <v>9</v>
      </c>
      <c r="G16" s="54"/>
      <c r="H16" s="8">
        <v>0.1</v>
      </c>
      <c r="I16" s="58" t="s">
        <v>21</v>
      </c>
      <c r="J16" s="58"/>
      <c r="K16" s="58"/>
      <c r="L16" s="58"/>
      <c r="M16" s="76"/>
    </row>
    <row r="17" spans="1:13" ht="41.25" customHeight="1" thickBot="1" x14ac:dyDescent="0.3">
      <c r="A17" s="66" t="s">
        <v>18</v>
      </c>
      <c r="B17" s="67"/>
      <c r="C17" s="67"/>
      <c r="D17" s="67"/>
      <c r="E17" s="67"/>
      <c r="F17" s="72" t="s">
        <v>9</v>
      </c>
      <c r="G17" s="72"/>
      <c r="H17" s="9">
        <v>0.03</v>
      </c>
      <c r="I17" s="67" t="s">
        <v>22</v>
      </c>
      <c r="J17" s="67"/>
      <c r="K17" s="67"/>
      <c r="L17" s="67"/>
      <c r="M17" s="77"/>
    </row>
    <row r="18" spans="1:13" ht="30" customHeight="1" thickBot="1" x14ac:dyDescent="0.3">
      <c r="A18" s="68" t="s">
        <v>19</v>
      </c>
      <c r="B18" s="69"/>
      <c r="C18" s="69"/>
      <c r="D18" s="71"/>
      <c r="E18" s="71"/>
      <c r="F18" s="70" t="s">
        <v>9</v>
      </c>
      <c r="G18" s="70"/>
      <c r="H18" s="5">
        <v>0.3</v>
      </c>
      <c r="I18" s="78" t="s">
        <v>245</v>
      </c>
      <c r="J18" s="78"/>
      <c r="K18" s="78"/>
      <c r="L18" s="78"/>
      <c r="M18" s="79"/>
    </row>
    <row r="19" spans="1:13" x14ac:dyDescent="0.25">
      <c r="A19" s="2"/>
      <c r="B19" s="2"/>
      <c r="C19" s="2"/>
      <c r="D19" s="2"/>
      <c r="E19" s="2"/>
      <c r="F19" s="2"/>
      <c r="G19" s="2"/>
      <c r="H19" s="4"/>
      <c r="I19" s="2"/>
      <c r="J19" s="2"/>
      <c r="K19" s="2"/>
      <c r="L19" s="2"/>
      <c r="M19" s="2"/>
    </row>
    <row r="20" spans="1:13" x14ac:dyDescent="0.25">
      <c r="A20" s="2"/>
      <c r="B20" s="2"/>
      <c r="C20" s="2"/>
      <c r="D20" s="2"/>
      <c r="E20" s="2"/>
      <c r="F20" s="2"/>
      <c r="G20" s="2"/>
      <c r="H20" s="2"/>
      <c r="I20" s="2"/>
      <c r="J20" s="2"/>
      <c r="K20" s="2"/>
      <c r="L20" s="2"/>
      <c r="M20" s="2"/>
    </row>
    <row r="21" spans="1:13" x14ac:dyDescent="0.25">
      <c r="A21" s="2"/>
      <c r="B21" s="2"/>
      <c r="C21" s="2"/>
      <c r="D21" s="2"/>
      <c r="E21" s="2"/>
      <c r="F21" s="2"/>
      <c r="G21" s="2"/>
      <c r="H21" s="2"/>
      <c r="I21" s="2"/>
      <c r="J21" s="2"/>
      <c r="K21" s="2"/>
      <c r="L21" s="2"/>
      <c r="M21" s="2"/>
    </row>
    <row r="22" spans="1:13" x14ac:dyDescent="0.25">
      <c r="A22" s="2"/>
      <c r="B22" s="2"/>
      <c r="C22" s="2"/>
      <c r="D22" s="2"/>
      <c r="E22" s="2"/>
      <c r="F22" s="2"/>
      <c r="G22" s="2"/>
      <c r="H22" s="2"/>
      <c r="I22" s="2"/>
      <c r="J22" s="2"/>
      <c r="K22" s="2"/>
      <c r="L22" s="2"/>
      <c r="M22" s="2"/>
    </row>
    <row r="23" spans="1:13" x14ac:dyDescent="0.25">
      <c r="A23" s="2"/>
      <c r="B23" s="2"/>
      <c r="C23" s="2"/>
      <c r="D23" s="2"/>
      <c r="E23" s="2"/>
      <c r="F23" s="2"/>
      <c r="G23" s="2"/>
      <c r="H23" s="2"/>
      <c r="I23" s="2"/>
      <c r="J23" s="2"/>
      <c r="K23" s="2"/>
      <c r="L23" s="2"/>
      <c r="M23" s="2"/>
    </row>
    <row r="24" spans="1:13" x14ac:dyDescent="0.25">
      <c r="A24" s="2"/>
      <c r="B24" s="2"/>
      <c r="C24" s="2"/>
      <c r="D24" s="2"/>
      <c r="E24" s="2"/>
      <c r="F24" s="2"/>
      <c r="G24" s="2"/>
      <c r="H24" s="2"/>
      <c r="I24" s="2"/>
      <c r="J24" s="2"/>
      <c r="K24" s="2"/>
      <c r="L24" s="2"/>
      <c r="M24" s="2"/>
    </row>
    <row r="25" spans="1:13" x14ac:dyDescent="0.25">
      <c r="A25" s="2"/>
      <c r="B25" s="2"/>
      <c r="C25" s="2"/>
      <c r="D25" s="2"/>
      <c r="E25" s="2"/>
      <c r="F25" s="2"/>
      <c r="G25" s="2"/>
      <c r="H25" s="2"/>
      <c r="I25" s="2"/>
      <c r="J25" s="2"/>
      <c r="K25" s="2"/>
      <c r="L25" s="2"/>
      <c r="M25" s="2"/>
    </row>
    <row r="26" spans="1:13" x14ac:dyDescent="0.25">
      <c r="A26" s="2"/>
      <c r="B26" s="2"/>
      <c r="C26" s="2"/>
      <c r="D26" s="2"/>
      <c r="E26" s="2"/>
      <c r="F26" s="2"/>
      <c r="G26" s="2"/>
      <c r="H26" s="2"/>
      <c r="I26" s="2"/>
      <c r="J26" s="2"/>
      <c r="K26" s="2"/>
      <c r="L26" s="2"/>
      <c r="M26" s="2"/>
    </row>
    <row r="27" spans="1:13" x14ac:dyDescent="0.25">
      <c r="A27" s="2"/>
      <c r="B27" s="2"/>
      <c r="C27" s="2"/>
      <c r="D27" s="2"/>
      <c r="E27" s="2"/>
      <c r="F27" s="2"/>
      <c r="G27" s="2"/>
      <c r="H27" s="2"/>
      <c r="I27" s="2"/>
      <c r="J27" s="2"/>
      <c r="K27" s="2"/>
      <c r="L27" s="2"/>
      <c r="M27" s="2"/>
    </row>
    <row r="28" spans="1:13" x14ac:dyDescent="0.25">
      <c r="A28" s="2"/>
      <c r="B28" s="2"/>
      <c r="C28" s="2"/>
      <c r="D28" s="2"/>
      <c r="E28" s="2"/>
      <c r="F28" s="2"/>
      <c r="G28" s="2"/>
      <c r="H28" s="2"/>
      <c r="I28" s="2"/>
      <c r="J28" s="2"/>
      <c r="K28" s="2"/>
      <c r="L28" s="2"/>
      <c r="M28" s="2"/>
    </row>
    <row r="29" spans="1:13" x14ac:dyDescent="0.25">
      <c r="A29" s="2"/>
      <c r="B29" s="2"/>
      <c r="C29" s="2"/>
      <c r="D29" s="2"/>
      <c r="E29" s="2"/>
      <c r="F29" s="2"/>
      <c r="G29" s="2"/>
      <c r="H29" s="2"/>
      <c r="I29" s="2"/>
      <c r="J29" s="2"/>
      <c r="K29" s="2"/>
      <c r="L29" s="2"/>
      <c r="M29" s="2"/>
    </row>
    <row r="30" spans="1:13" x14ac:dyDescent="0.25">
      <c r="A30" s="2"/>
      <c r="B30" s="2"/>
      <c r="C30" s="2"/>
      <c r="D30" s="2"/>
      <c r="E30" s="2"/>
      <c r="F30" s="2"/>
      <c r="G30" s="2"/>
      <c r="H30" s="2"/>
      <c r="I30" s="2"/>
      <c r="J30" s="2"/>
      <c r="K30" s="2"/>
      <c r="L30" s="2"/>
      <c r="M30" s="2"/>
    </row>
    <row r="31" spans="1:13" x14ac:dyDescent="0.25">
      <c r="A31" s="2"/>
      <c r="B31" s="2"/>
      <c r="C31" s="2"/>
      <c r="D31" s="2"/>
      <c r="E31" s="2"/>
      <c r="F31" s="2"/>
      <c r="G31" s="2"/>
      <c r="H31" s="2"/>
      <c r="I31" s="2"/>
      <c r="J31" s="2"/>
      <c r="K31" s="2"/>
      <c r="L31" s="2"/>
      <c r="M31" s="2"/>
    </row>
    <row r="32" spans="1:13" x14ac:dyDescent="0.25">
      <c r="A32" s="2"/>
      <c r="B32" s="2"/>
      <c r="C32" s="2"/>
      <c r="D32" s="2"/>
      <c r="E32" s="2"/>
      <c r="F32" s="2"/>
      <c r="G32" s="2"/>
      <c r="H32" s="2"/>
      <c r="I32" s="2"/>
      <c r="J32" s="2"/>
      <c r="K32" s="2"/>
      <c r="L32" s="2"/>
      <c r="M32" s="2"/>
    </row>
    <row r="33" spans="1:13" x14ac:dyDescent="0.25">
      <c r="A33" s="2"/>
      <c r="B33" s="2"/>
      <c r="C33" s="2"/>
      <c r="D33" s="2"/>
      <c r="E33" s="2"/>
      <c r="F33" s="2"/>
      <c r="G33" s="2"/>
      <c r="H33" s="2"/>
      <c r="I33" s="2"/>
      <c r="J33" s="2"/>
      <c r="K33" s="2"/>
      <c r="L33" s="2"/>
      <c r="M33" s="2"/>
    </row>
    <row r="34" spans="1:13" x14ac:dyDescent="0.25">
      <c r="A34" s="2"/>
      <c r="B34" s="2"/>
      <c r="C34" s="2"/>
      <c r="D34" s="2"/>
      <c r="E34" s="2"/>
      <c r="F34" s="2"/>
      <c r="G34" s="2"/>
      <c r="H34" s="2"/>
      <c r="I34" s="2"/>
      <c r="J34" s="2"/>
      <c r="K34" s="2"/>
      <c r="L34" s="2"/>
      <c r="M34" s="2"/>
    </row>
  </sheetData>
  <sheetProtection algorithmName="SHA-512" hashValue="EgggZWOK7kTBM1PxvHNwkFJ6woxWtgkr3AJQ+2aLGJav4ZgB8yRychf5dx1jn7qDs0Lqc+FUNRxXojMF08ftLw==" saltValue="KFkXouXnpdOhAl/KoYO5vA==" spinCount="100000" sheet="1" objects="1" scenarios="1" formatRows="0" selectLockedCells="1"/>
  <mergeCells count="42">
    <mergeCell ref="F18:G18"/>
    <mergeCell ref="D18:E18"/>
    <mergeCell ref="F17:G17"/>
    <mergeCell ref="D13:E17"/>
    <mergeCell ref="I12:M12"/>
    <mergeCell ref="I13:M15"/>
    <mergeCell ref="I16:M16"/>
    <mergeCell ref="I17:M17"/>
    <mergeCell ref="I18:M18"/>
    <mergeCell ref="F14:G14"/>
    <mergeCell ref="F15:G15"/>
    <mergeCell ref="F16:G16"/>
    <mergeCell ref="D12:E12"/>
    <mergeCell ref="A14:C14"/>
    <mergeCell ref="A15:C15"/>
    <mergeCell ref="A16:C16"/>
    <mergeCell ref="A17:C17"/>
    <mergeCell ref="A18:C18"/>
    <mergeCell ref="A11:C11"/>
    <mergeCell ref="A12:C12"/>
    <mergeCell ref="A13:C13"/>
    <mergeCell ref="I11:M11"/>
    <mergeCell ref="D11:E11"/>
    <mergeCell ref="F11:G11"/>
    <mergeCell ref="F12:G12"/>
    <mergeCell ref="F13:G13"/>
    <mergeCell ref="A10:C10"/>
    <mergeCell ref="D8:E8"/>
    <mergeCell ref="F8:G8"/>
    <mergeCell ref="I8:M8"/>
    <mergeCell ref="D9:E9"/>
    <mergeCell ref="D10:E10"/>
    <mergeCell ref="F9:G9"/>
    <mergeCell ref="F10:G10"/>
    <mergeCell ref="I9:M9"/>
    <mergeCell ref="I10:M10"/>
    <mergeCell ref="A9:C9"/>
    <mergeCell ref="A2:M2"/>
    <mergeCell ref="A4:M4"/>
    <mergeCell ref="A5:M5"/>
    <mergeCell ref="A6:M6"/>
    <mergeCell ref="A8:C8"/>
  </mergeCells>
  <conditionalFormatting sqref="F13:G15 F10:G11">
    <cfRule type="cellIs" dxfId="4" priority="2" operator="between">
      <formula>0</formula>
      <formula>0</formula>
    </cfRule>
  </conditionalFormatting>
  <conditionalFormatting sqref="F10:G11 F13:G15">
    <cfRule type="cellIs" dxfId="3" priority="1" operator="greaterThanOrEqual">
      <formula>1</formula>
    </cfRule>
  </conditionalFormatting>
  <pageMargins left="0.7" right="0.7" top="0.75" bottom="0.75" header="0.3" footer="0.3"/>
  <pageSetup scale="72" orientation="landscape" r:id="rId1"/>
  <headerFooter>
    <oddHeader>&amp;C&amp;"Arial,Bold"&amp;10 6D024-202295/A
ANNEX F
TECHNICAL EVALUATION CRITERIA</oddHeader>
    <oddFooter>&amp;C&amp;"Arial,Bold"&amp;10Page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showGridLines="0" showRuler="0" view="pageLayout" zoomScaleNormal="100" workbookViewId="0">
      <selection activeCell="D8" sqref="D8:M8"/>
    </sheetView>
  </sheetViews>
  <sheetFormatPr defaultRowHeight="15" x14ac:dyDescent="0.25"/>
  <sheetData>
    <row r="2" spans="1:13" x14ac:dyDescent="0.25">
      <c r="A2" s="43" t="s">
        <v>172</v>
      </c>
      <c r="B2" s="43"/>
      <c r="C2" s="43"/>
      <c r="D2" s="43"/>
      <c r="E2" s="43"/>
      <c r="F2" s="43"/>
      <c r="G2" s="43"/>
      <c r="H2" s="43"/>
      <c r="I2" s="43"/>
      <c r="J2" s="43"/>
      <c r="K2" s="43"/>
      <c r="L2" s="43"/>
      <c r="M2" s="43"/>
    </row>
    <row r="3" spans="1:13" x14ac:dyDescent="0.25">
      <c r="A3" s="1"/>
      <c r="B3" s="1"/>
      <c r="C3" s="1"/>
      <c r="D3" s="1"/>
      <c r="E3" s="1"/>
      <c r="F3" s="1"/>
      <c r="G3" s="1"/>
      <c r="H3" s="1"/>
      <c r="I3" s="1"/>
      <c r="J3" s="1"/>
      <c r="K3" s="1"/>
      <c r="L3" s="1"/>
      <c r="M3" s="1"/>
    </row>
    <row r="4" spans="1:13" x14ac:dyDescent="0.25">
      <c r="A4" s="80" t="s">
        <v>24</v>
      </c>
      <c r="B4" s="80"/>
      <c r="C4" s="80"/>
      <c r="D4" s="80"/>
      <c r="E4" s="80"/>
      <c r="F4" s="80"/>
      <c r="G4" s="80"/>
      <c r="H4" s="80"/>
      <c r="I4" s="80"/>
      <c r="J4" s="80"/>
      <c r="K4" s="80"/>
      <c r="L4" s="80"/>
      <c r="M4" s="80"/>
    </row>
    <row r="5" spans="1:13" x14ac:dyDescent="0.25">
      <c r="A5" s="44" t="s">
        <v>25</v>
      </c>
      <c r="B5" s="44"/>
      <c r="C5" s="44"/>
      <c r="D5" s="44"/>
      <c r="E5" s="44"/>
      <c r="F5" s="44"/>
      <c r="G5" s="44"/>
      <c r="H5" s="44"/>
      <c r="I5" s="44"/>
      <c r="J5" s="44"/>
      <c r="K5" s="44"/>
      <c r="L5" s="44"/>
      <c r="M5" s="44"/>
    </row>
    <row r="6" spans="1:13" ht="15.75" thickBot="1" x14ac:dyDescent="0.3">
      <c r="A6" s="1"/>
      <c r="B6" s="1"/>
      <c r="C6" s="1"/>
      <c r="D6" s="1"/>
      <c r="E6" s="1"/>
      <c r="F6" s="1"/>
      <c r="G6" s="1"/>
      <c r="H6" s="1"/>
      <c r="I6" s="1"/>
      <c r="J6" s="1"/>
      <c r="K6" s="1"/>
      <c r="L6" s="1"/>
      <c r="M6" s="1"/>
    </row>
    <row r="7" spans="1:13" x14ac:dyDescent="0.25">
      <c r="A7" s="81" t="s">
        <v>26</v>
      </c>
      <c r="B7" s="82"/>
      <c r="C7" s="82"/>
      <c r="D7" s="85" t="s">
        <v>27</v>
      </c>
      <c r="E7" s="85"/>
      <c r="F7" s="85"/>
      <c r="G7" s="85"/>
      <c r="H7" s="85"/>
      <c r="I7" s="85"/>
      <c r="J7" s="85"/>
      <c r="K7" s="85"/>
      <c r="L7" s="85"/>
      <c r="M7" s="86"/>
    </row>
    <row r="8" spans="1:13" x14ac:dyDescent="0.25">
      <c r="A8" s="49" t="s">
        <v>28</v>
      </c>
      <c r="B8" s="50"/>
      <c r="C8" s="50"/>
      <c r="D8" s="83"/>
      <c r="E8" s="83"/>
      <c r="F8" s="83"/>
      <c r="G8" s="83"/>
      <c r="H8" s="83"/>
      <c r="I8" s="83"/>
      <c r="J8" s="83"/>
      <c r="K8" s="83"/>
      <c r="L8" s="83"/>
      <c r="M8" s="84"/>
    </row>
    <row r="9" spans="1:13" x14ac:dyDescent="0.25">
      <c r="A9" s="49" t="s">
        <v>29</v>
      </c>
      <c r="B9" s="50"/>
      <c r="C9" s="50"/>
      <c r="D9" s="83"/>
      <c r="E9" s="83"/>
      <c r="F9" s="83"/>
      <c r="G9" s="83"/>
      <c r="H9" s="83"/>
      <c r="I9" s="83"/>
      <c r="J9" s="83"/>
      <c r="K9" s="83"/>
      <c r="L9" s="83"/>
      <c r="M9" s="84"/>
    </row>
    <row r="10" spans="1:13" x14ac:dyDescent="0.25">
      <c r="A10" s="49" t="s">
        <v>30</v>
      </c>
      <c r="B10" s="50"/>
      <c r="C10" s="50"/>
      <c r="D10" s="83"/>
      <c r="E10" s="83"/>
      <c r="F10" s="83"/>
      <c r="G10" s="83"/>
      <c r="H10" s="83"/>
      <c r="I10" s="83"/>
      <c r="J10" s="83"/>
      <c r="K10" s="83"/>
      <c r="L10" s="83"/>
      <c r="M10" s="84"/>
    </row>
    <row r="11" spans="1:13" x14ac:dyDescent="0.25">
      <c r="A11" s="49" t="s">
        <v>31</v>
      </c>
      <c r="B11" s="50"/>
      <c r="C11" s="50"/>
      <c r="D11" s="83"/>
      <c r="E11" s="83"/>
      <c r="F11" s="83"/>
      <c r="G11" s="83"/>
      <c r="H11" s="83"/>
      <c r="I11" s="83"/>
      <c r="J11" s="83"/>
      <c r="K11" s="83"/>
      <c r="L11" s="83"/>
      <c r="M11" s="84"/>
    </row>
    <row r="12" spans="1:13" x14ac:dyDescent="0.25">
      <c r="A12" s="49" t="s">
        <v>32</v>
      </c>
      <c r="B12" s="50"/>
      <c r="C12" s="50"/>
      <c r="D12" s="83"/>
      <c r="E12" s="83"/>
      <c r="F12" s="83"/>
      <c r="G12" s="83"/>
      <c r="H12" s="83"/>
      <c r="I12" s="83"/>
      <c r="J12" s="83"/>
      <c r="K12" s="83"/>
      <c r="L12" s="83"/>
      <c r="M12" s="84"/>
    </row>
    <row r="13" spans="1:13" x14ac:dyDescent="0.25">
      <c r="A13" s="49" t="s">
        <v>33</v>
      </c>
      <c r="B13" s="50"/>
      <c r="C13" s="50"/>
      <c r="D13" s="83"/>
      <c r="E13" s="83"/>
      <c r="F13" s="83"/>
      <c r="G13" s="83"/>
      <c r="H13" s="83"/>
      <c r="I13" s="83"/>
      <c r="J13" s="83"/>
      <c r="K13" s="83"/>
      <c r="L13" s="83"/>
      <c r="M13" s="84"/>
    </row>
    <row r="14" spans="1:13" x14ac:dyDescent="0.25">
      <c r="A14" s="49" t="s">
        <v>34</v>
      </c>
      <c r="B14" s="50"/>
      <c r="C14" s="50"/>
      <c r="D14" s="83"/>
      <c r="E14" s="83"/>
      <c r="F14" s="83"/>
      <c r="G14" s="83"/>
      <c r="H14" s="83"/>
      <c r="I14" s="83"/>
      <c r="J14" s="83"/>
      <c r="K14" s="83"/>
      <c r="L14" s="83"/>
      <c r="M14" s="84"/>
    </row>
    <row r="15" spans="1:13" ht="15.75" thickBot="1" x14ac:dyDescent="0.3">
      <c r="A15" s="87" t="s">
        <v>35</v>
      </c>
      <c r="B15" s="88"/>
      <c r="C15" s="88"/>
      <c r="D15" s="89"/>
      <c r="E15" s="89"/>
      <c r="F15" s="89"/>
      <c r="G15" s="89"/>
      <c r="H15" s="89"/>
      <c r="I15" s="89"/>
      <c r="J15" s="89"/>
      <c r="K15" s="89"/>
      <c r="L15" s="89"/>
      <c r="M15" s="90"/>
    </row>
    <row r="16" spans="1:13" x14ac:dyDescent="0.25">
      <c r="A16" s="1"/>
      <c r="B16" s="1"/>
      <c r="C16" s="1"/>
      <c r="D16" s="1"/>
      <c r="E16" s="1"/>
      <c r="F16" s="1"/>
      <c r="G16" s="1"/>
      <c r="H16" s="1"/>
      <c r="I16" s="1"/>
      <c r="J16" s="1"/>
      <c r="K16" s="1"/>
      <c r="L16" s="1"/>
      <c r="M16" s="1"/>
    </row>
    <row r="17" spans="1:13" x14ac:dyDescent="0.25">
      <c r="A17" s="44" t="s">
        <v>36</v>
      </c>
      <c r="B17" s="44"/>
      <c r="C17" s="44"/>
      <c r="D17" s="44"/>
      <c r="E17" s="44"/>
      <c r="F17" s="44"/>
      <c r="G17" s="44"/>
      <c r="H17" s="44"/>
      <c r="I17" s="44"/>
      <c r="J17" s="44"/>
      <c r="K17" s="44"/>
      <c r="L17" s="44"/>
      <c r="M17" s="44"/>
    </row>
    <row r="18" spans="1:13" x14ac:dyDescent="0.25">
      <c r="A18" s="1"/>
      <c r="B18" s="1"/>
      <c r="C18" s="1"/>
      <c r="D18" s="1"/>
      <c r="E18" s="1"/>
      <c r="F18" s="1"/>
      <c r="G18" s="1"/>
      <c r="H18" s="1"/>
      <c r="I18" s="1"/>
      <c r="J18" s="1"/>
      <c r="K18" s="1"/>
      <c r="L18" s="1"/>
      <c r="M18" s="1"/>
    </row>
  </sheetData>
  <sheetProtection algorithmName="SHA-512" hashValue="8DjxEuJngNrYOrND+5sj6029fWd84RCMAx2Y14mNI7J8g23k8ScANhnlG9pQKPi4z893YLhTst0qtQkgMN94tg==" saltValue="68vHLUv801rjpzR0WvEQdQ==" spinCount="100000" sheet="1" objects="1" scenarios="1" formatRows="0" selectLockedCells="1"/>
  <mergeCells count="22">
    <mergeCell ref="A15:C15"/>
    <mergeCell ref="A17:M17"/>
    <mergeCell ref="A9:C9"/>
    <mergeCell ref="A10:C10"/>
    <mergeCell ref="A11:C11"/>
    <mergeCell ref="A12:C12"/>
    <mergeCell ref="A13:C13"/>
    <mergeCell ref="A14:C14"/>
    <mergeCell ref="D9:M9"/>
    <mergeCell ref="D15:M15"/>
    <mergeCell ref="D14:M14"/>
    <mergeCell ref="D13:M13"/>
    <mergeCell ref="D12:M12"/>
    <mergeCell ref="D11:M11"/>
    <mergeCell ref="D10:M10"/>
    <mergeCell ref="A2:M2"/>
    <mergeCell ref="A4:M4"/>
    <mergeCell ref="A5:M5"/>
    <mergeCell ref="A7:C7"/>
    <mergeCell ref="A8:C8"/>
    <mergeCell ref="D8:M8"/>
    <mergeCell ref="D7:M7"/>
  </mergeCells>
  <pageMargins left="0.7" right="0.7" top="0.75" bottom="0.75" header="0.3" footer="0.3"/>
  <pageSetup orientation="landscape" r:id="rId1"/>
  <headerFooter>
    <oddHeader>&amp;C&amp;"Arial,Bold"&amp;10 6D024-202295/A
ANNEX F
TECHNICAL EVALUATION CRITERIA</oddHeader>
    <oddFooter>&amp;C&amp;"Arial,Bold"&amp;10Page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7"/>
  <sheetViews>
    <sheetView showGridLines="0" view="pageLayout" topLeftCell="A31" zoomScaleNormal="100" workbookViewId="0">
      <selection activeCell="G19" sqref="G19:I19"/>
    </sheetView>
  </sheetViews>
  <sheetFormatPr defaultRowHeight="15" x14ac:dyDescent="0.25"/>
  <cols>
    <col min="5" max="5" width="13.42578125" customWidth="1"/>
    <col min="6" max="6" width="18.140625" customWidth="1"/>
  </cols>
  <sheetData>
    <row r="2" spans="1:13" x14ac:dyDescent="0.25">
      <c r="A2" s="43" t="s">
        <v>176</v>
      </c>
      <c r="B2" s="43"/>
      <c r="C2" s="43"/>
      <c r="D2" s="43"/>
      <c r="E2" s="43"/>
      <c r="F2" s="43"/>
      <c r="G2" s="43"/>
      <c r="H2" s="43"/>
      <c r="I2" s="43"/>
      <c r="J2" s="43"/>
      <c r="K2" s="43"/>
      <c r="L2" s="43"/>
      <c r="M2" s="43"/>
    </row>
    <row r="3" spans="1:13" x14ac:dyDescent="0.25">
      <c r="A3" s="1"/>
      <c r="B3" s="1"/>
      <c r="C3" s="1"/>
      <c r="D3" s="1"/>
      <c r="E3" s="1"/>
      <c r="F3" s="1"/>
      <c r="G3" s="1"/>
      <c r="H3" s="1"/>
      <c r="I3" s="1"/>
      <c r="J3" s="1"/>
      <c r="K3" s="1"/>
      <c r="L3" s="1"/>
      <c r="M3" s="1"/>
    </row>
    <row r="4" spans="1:13" x14ac:dyDescent="0.25">
      <c r="A4" s="46" t="s">
        <v>173</v>
      </c>
      <c r="B4" s="46"/>
      <c r="C4" s="46"/>
      <c r="D4" s="46"/>
      <c r="E4" s="46"/>
      <c r="F4" s="46"/>
      <c r="G4" s="46"/>
      <c r="H4" s="46"/>
      <c r="I4" s="46"/>
      <c r="J4" s="46"/>
      <c r="K4" s="46"/>
      <c r="L4" s="46"/>
      <c r="M4" s="46"/>
    </row>
    <row r="5" spans="1:13" x14ac:dyDescent="0.25">
      <c r="A5" s="3"/>
      <c r="B5" s="3"/>
      <c r="C5" s="3"/>
      <c r="D5" s="3"/>
      <c r="E5" s="3"/>
      <c r="F5" s="3"/>
      <c r="G5" s="3"/>
      <c r="H5" s="3"/>
      <c r="I5" s="3"/>
      <c r="J5" s="3"/>
      <c r="K5" s="3"/>
      <c r="L5" s="3"/>
      <c r="M5" s="3"/>
    </row>
    <row r="6" spans="1:13" x14ac:dyDescent="0.25">
      <c r="A6" s="46" t="s">
        <v>37</v>
      </c>
      <c r="B6" s="46"/>
      <c r="C6" s="46"/>
      <c r="D6" s="46"/>
      <c r="E6" s="46"/>
      <c r="F6" s="46"/>
      <c r="G6" s="46"/>
      <c r="H6" s="46"/>
      <c r="I6" s="46"/>
      <c r="J6" s="46"/>
      <c r="K6" s="46"/>
      <c r="L6" s="46"/>
      <c r="M6" s="46"/>
    </row>
    <row r="7" spans="1:13" x14ac:dyDescent="0.25">
      <c r="A7" s="3"/>
      <c r="B7" s="3"/>
      <c r="C7" s="3"/>
      <c r="D7" s="3"/>
      <c r="E7" s="3"/>
      <c r="F7" s="3"/>
      <c r="G7" s="3"/>
      <c r="H7" s="3"/>
      <c r="I7" s="3"/>
      <c r="J7" s="3"/>
      <c r="K7" s="3"/>
      <c r="L7" s="3"/>
      <c r="M7" s="3"/>
    </row>
    <row r="8" spans="1:13" x14ac:dyDescent="0.25">
      <c r="A8" s="46" t="s">
        <v>38</v>
      </c>
      <c r="B8" s="46"/>
      <c r="C8" s="46"/>
      <c r="D8" s="46"/>
      <c r="E8" s="46"/>
      <c r="F8" s="46"/>
      <c r="G8" s="46"/>
      <c r="H8" s="46"/>
      <c r="I8" s="46"/>
      <c r="J8" s="46"/>
      <c r="K8" s="46"/>
      <c r="L8" s="46"/>
      <c r="M8" s="46"/>
    </row>
    <row r="9" spans="1:13" x14ac:dyDescent="0.25">
      <c r="A9" s="3"/>
      <c r="B9" s="3"/>
      <c r="C9" s="3"/>
      <c r="D9" s="3"/>
      <c r="E9" s="3"/>
      <c r="F9" s="3"/>
      <c r="G9" s="3"/>
      <c r="H9" s="3"/>
      <c r="I9" s="3"/>
      <c r="J9" s="3"/>
      <c r="K9" s="3"/>
      <c r="L9" s="3"/>
      <c r="M9" s="3"/>
    </row>
    <row r="10" spans="1:13" x14ac:dyDescent="0.25">
      <c r="A10" s="91" t="s">
        <v>39</v>
      </c>
      <c r="B10" s="91"/>
      <c r="C10" s="91"/>
      <c r="D10" s="91"/>
      <c r="E10" s="91"/>
      <c r="F10" s="91"/>
      <c r="G10" s="91"/>
      <c r="H10" s="91"/>
      <c r="I10" s="91"/>
      <c r="J10" s="91"/>
      <c r="K10" s="91"/>
      <c r="L10" s="91"/>
      <c r="M10" s="91"/>
    </row>
    <row r="11" spans="1:13" x14ac:dyDescent="0.25">
      <c r="A11" s="91"/>
      <c r="B11" s="91"/>
      <c r="C11" s="91"/>
      <c r="D11" s="91"/>
      <c r="E11" s="91"/>
      <c r="F11" s="91"/>
      <c r="G11" s="91"/>
      <c r="H11" s="91"/>
      <c r="I11" s="91"/>
      <c r="J11" s="91"/>
      <c r="K11" s="91"/>
      <c r="L11" s="91"/>
      <c r="M11" s="91"/>
    </row>
    <row r="12" spans="1:13" x14ac:dyDescent="0.25">
      <c r="A12" s="1"/>
      <c r="B12" s="1"/>
      <c r="C12" s="1"/>
      <c r="D12" s="1"/>
      <c r="E12" s="1"/>
      <c r="F12" s="1"/>
      <c r="G12" s="1"/>
      <c r="H12" s="1"/>
      <c r="I12" s="1"/>
      <c r="J12" s="1"/>
      <c r="K12" s="1"/>
      <c r="L12" s="1"/>
      <c r="M12" s="1"/>
    </row>
    <row r="13" spans="1:13" x14ac:dyDescent="0.25">
      <c r="A13" s="1"/>
      <c r="B13" s="1"/>
      <c r="C13" s="1"/>
      <c r="D13" s="1"/>
      <c r="E13" s="1"/>
      <c r="F13" s="1"/>
      <c r="G13" s="1"/>
      <c r="H13" s="1"/>
      <c r="I13" s="92" t="s">
        <v>40</v>
      </c>
      <c r="J13" s="92"/>
      <c r="K13" s="92"/>
      <c r="L13" s="65" t="str">
        <f>COUNTA($G$19:$G$33)&amp;"/"&amp;COUNTA($L$19:$L$33)</f>
        <v>0/11</v>
      </c>
      <c r="M13" s="65"/>
    </row>
    <row r="14" spans="1:13" x14ac:dyDescent="0.25">
      <c r="A14" s="1"/>
      <c r="B14" s="1"/>
      <c r="C14" s="1"/>
      <c r="D14" s="1"/>
      <c r="E14" s="1"/>
      <c r="F14" s="1"/>
      <c r="G14" s="1"/>
      <c r="H14" s="1"/>
      <c r="I14" s="92" t="s">
        <v>41</v>
      </c>
      <c r="J14" s="92"/>
      <c r="K14" s="92"/>
      <c r="L14" s="93">
        <f>COUNTA($G$19:$G$33)/COUNTA($L$19:$L$33)</f>
        <v>0</v>
      </c>
      <c r="M14" s="93"/>
    </row>
    <row r="15" spans="1:13" x14ac:dyDescent="0.25">
      <c r="A15" s="1"/>
      <c r="B15" s="1"/>
      <c r="C15" s="1"/>
      <c r="D15" s="1"/>
      <c r="E15" s="1"/>
      <c r="F15" s="1"/>
      <c r="G15" s="1"/>
      <c r="H15" s="1"/>
      <c r="I15" s="1"/>
      <c r="J15" s="1"/>
      <c r="K15" s="1"/>
      <c r="L15" s="1"/>
      <c r="M15" s="1"/>
    </row>
    <row r="16" spans="1:13" ht="15.75" thickBot="1" x14ac:dyDescent="0.3">
      <c r="A16" s="98" t="s">
        <v>73</v>
      </c>
      <c r="B16" s="98"/>
      <c r="C16" s="98"/>
      <c r="D16" s="98"/>
      <c r="E16" s="98"/>
      <c r="F16" s="98"/>
      <c r="G16" s="99" t="s">
        <v>70</v>
      </c>
      <c r="H16" s="99"/>
      <c r="I16" s="99"/>
      <c r="J16" s="99" t="s">
        <v>71</v>
      </c>
      <c r="K16" s="99"/>
      <c r="L16" s="99" t="s">
        <v>72</v>
      </c>
      <c r="M16" s="99"/>
    </row>
    <row r="17" spans="1:13" ht="26.25" customHeight="1" x14ac:dyDescent="0.25">
      <c r="A17" s="12" t="s">
        <v>42</v>
      </c>
      <c r="B17" s="94" t="s">
        <v>57</v>
      </c>
      <c r="C17" s="94"/>
      <c r="D17" s="94"/>
      <c r="E17" s="94"/>
      <c r="F17" s="94"/>
      <c r="G17" s="95" t="s">
        <v>56</v>
      </c>
      <c r="H17" s="95"/>
      <c r="I17" s="95"/>
      <c r="J17" s="95" t="s">
        <v>55</v>
      </c>
      <c r="K17" s="95"/>
      <c r="L17" s="96" t="s">
        <v>54</v>
      </c>
      <c r="M17" s="97"/>
    </row>
    <row r="18" spans="1:13" x14ac:dyDescent="0.25">
      <c r="A18" s="13">
        <v>1.1000000000000001</v>
      </c>
      <c r="B18" s="130" t="s">
        <v>58</v>
      </c>
      <c r="C18" s="130"/>
      <c r="D18" s="130"/>
      <c r="E18" s="130"/>
      <c r="F18" s="130"/>
      <c r="G18" s="130"/>
      <c r="H18" s="130"/>
      <c r="I18" s="130"/>
      <c r="J18" s="130"/>
      <c r="K18" s="130"/>
      <c r="L18" s="130"/>
      <c r="M18" s="131"/>
    </row>
    <row r="19" spans="1:13" ht="69.75" customHeight="1" x14ac:dyDescent="0.25">
      <c r="A19" s="14" t="s">
        <v>43</v>
      </c>
      <c r="B19" s="100" t="s">
        <v>63</v>
      </c>
      <c r="C19" s="101"/>
      <c r="D19" s="101"/>
      <c r="E19" s="101"/>
      <c r="F19" s="102"/>
      <c r="G19" s="103"/>
      <c r="H19" s="104"/>
      <c r="I19" s="105"/>
      <c r="J19" s="106"/>
      <c r="K19" s="107"/>
      <c r="L19" s="108" t="str">
        <f>IF(G19&gt;=3,"Yes","No")</f>
        <v>No</v>
      </c>
      <c r="M19" s="109"/>
    </row>
    <row r="20" spans="1:13" x14ac:dyDescent="0.25">
      <c r="A20" s="13">
        <v>1.2</v>
      </c>
      <c r="B20" s="110" t="s">
        <v>59</v>
      </c>
      <c r="C20" s="110"/>
      <c r="D20" s="110"/>
      <c r="E20" s="110"/>
      <c r="F20" s="110"/>
      <c r="G20" s="110"/>
      <c r="H20" s="110"/>
      <c r="I20" s="110"/>
      <c r="J20" s="110"/>
      <c r="K20" s="110"/>
      <c r="L20" s="110"/>
      <c r="M20" s="111"/>
    </row>
    <row r="21" spans="1:13" ht="27" customHeight="1" x14ac:dyDescent="0.25">
      <c r="A21" s="14" t="s">
        <v>44</v>
      </c>
      <c r="B21" s="100" t="s">
        <v>64</v>
      </c>
      <c r="C21" s="101"/>
      <c r="D21" s="101"/>
      <c r="E21" s="101"/>
      <c r="F21" s="102"/>
      <c r="G21" s="112"/>
      <c r="H21" s="113"/>
      <c r="I21" s="114"/>
      <c r="J21" s="106"/>
      <c r="K21" s="107"/>
      <c r="L21" s="124" t="str">
        <f>IF(G21="Yes","Yes","No")</f>
        <v>No</v>
      </c>
      <c r="M21" s="125"/>
    </row>
    <row r="22" spans="1:13" ht="49.5" customHeight="1" x14ac:dyDescent="0.25">
      <c r="A22" s="14" t="s">
        <v>45</v>
      </c>
      <c r="B22" s="100" t="s">
        <v>65</v>
      </c>
      <c r="C22" s="101"/>
      <c r="D22" s="101"/>
      <c r="E22" s="101"/>
      <c r="F22" s="102"/>
      <c r="G22" s="112"/>
      <c r="H22" s="113"/>
      <c r="I22" s="114"/>
      <c r="J22" s="106"/>
      <c r="K22" s="107"/>
      <c r="L22" s="124" t="str">
        <f>IF(G22="Yes","Yes","No")</f>
        <v>No</v>
      </c>
      <c r="M22" s="125"/>
    </row>
    <row r="23" spans="1:13" x14ac:dyDescent="0.25">
      <c r="A23" s="13">
        <v>1.3</v>
      </c>
      <c r="B23" s="110" t="s">
        <v>60</v>
      </c>
      <c r="C23" s="110"/>
      <c r="D23" s="110"/>
      <c r="E23" s="110"/>
      <c r="F23" s="110"/>
      <c r="G23" s="110"/>
      <c r="H23" s="110"/>
      <c r="I23" s="110"/>
      <c r="J23" s="110"/>
      <c r="K23" s="110"/>
      <c r="L23" s="110"/>
      <c r="M23" s="111"/>
    </row>
    <row r="24" spans="1:13" ht="38.25" customHeight="1" x14ac:dyDescent="0.25">
      <c r="A24" s="14" t="s">
        <v>46</v>
      </c>
      <c r="B24" s="100" t="s">
        <v>66</v>
      </c>
      <c r="C24" s="101"/>
      <c r="D24" s="101"/>
      <c r="E24" s="101"/>
      <c r="F24" s="102"/>
      <c r="G24" s="115"/>
      <c r="H24" s="116"/>
      <c r="I24" s="117"/>
      <c r="J24" s="106"/>
      <c r="K24" s="107"/>
      <c r="L24" s="124" t="str">
        <f>IF(G24&gt;=3,"Yes","No")</f>
        <v>No</v>
      </c>
      <c r="M24" s="125"/>
    </row>
    <row r="25" spans="1:13" ht="153" customHeight="1" x14ac:dyDescent="0.25">
      <c r="A25" s="14" t="s">
        <v>47</v>
      </c>
      <c r="B25" s="100" t="s">
        <v>177</v>
      </c>
      <c r="C25" s="101"/>
      <c r="D25" s="101"/>
      <c r="E25" s="101"/>
      <c r="F25" s="102"/>
      <c r="G25" s="112"/>
      <c r="H25" s="113"/>
      <c r="I25" s="114"/>
      <c r="J25" s="106"/>
      <c r="K25" s="107"/>
      <c r="L25" s="124" t="str">
        <f>IF(G25="Yes","Yes","No")</f>
        <v>No</v>
      </c>
      <c r="M25" s="125"/>
    </row>
    <row r="26" spans="1:13" x14ac:dyDescent="0.25">
      <c r="A26" s="13">
        <v>1.4</v>
      </c>
      <c r="B26" s="110" t="s">
        <v>61</v>
      </c>
      <c r="C26" s="110"/>
      <c r="D26" s="110"/>
      <c r="E26" s="110"/>
      <c r="F26" s="110"/>
      <c r="G26" s="110"/>
      <c r="H26" s="110"/>
      <c r="I26" s="110"/>
      <c r="J26" s="110"/>
      <c r="K26" s="110"/>
      <c r="L26" s="110"/>
      <c r="M26" s="111"/>
    </row>
    <row r="27" spans="1:13" ht="45" customHeight="1" x14ac:dyDescent="0.25">
      <c r="A27" s="14" t="s">
        <v>48</v>
      </c>
      <c r="B27" s="100" t="s">
        <v>67</v>
      </c>
      <c r="C27" s="101"/>
      <c r="D27" s="101"/>
      <c r="E27" s="101"/>
      <c r="F27" s="102"/>
      <c r="G27" s="121"/>
      <c r="H27" s="122"/>
      <c r="I27" s="123"/>
      <c r="J27" s="106"/>
      <c r="K27" s="107"/>
      <c r="L27" s="124" t="str">
        <f>IF(G27&gt;=3,"Yes","No")</f>
        <v>No</v>
      </c>
      <c r="M27" s="125"/>
    </row>
    <row r="28" spans="1:13" ht="110.25" customHeight="1" x14ac:dyDescent="0.25">
      <c r="A28" s="14" t="s">
        <v>49</v>
      </c>
      <c r="B28" s="100" t="s">
        <v>178</v>
      </c>
      <c r="C28" s="101"/>
      <c r="D28" s="101"/>
      <c r="E28" s="101"/>
      <c r="F28" s="102"/>
      <c r="G28" s="112"/>
      <c r="H28" s="113"/>
      <c r="I28" s="114"/>
      <c r="J28" s="106"/>
      <c r="K28" s="107"/>
      <c r="L28" s="124" t="str">
        <f>IF(G28="Yes","Yes","No")</f>
        <v>No</v>
      </c>
      <c r="M28" s="125"/>
    </row>
    <row r="29" spans="1:13" ht="102.75" customHeight="1" x14ac:dyDescent="0.25">
      <c r="A29" s="14" t="s">
        <v>50</v>
      </c>
      <c r="B29" s="100" t="s">
        <v>179</v>
      </c>
      <c r="C29" s="101"/>
      <c r="D29" s="101"/>
      <c r="E29" s="101"/>
      <c r="F29" s="102"/>
      <c r="G29" s="112"/>
      <c r="H29" s="113"/>
      <c r="I29" s="114"/>
      <c r="J29" s="106"/>
      <c r="K29" s="107"/>
      <c r="L29" s="124" t="str">
        <f t="shared" ref="L29:L31" si="0">IF(G29="Yes","Yes","No")</f>
        <v>No</v>
      </c>
      <c r="M29" s="125"/>
    </row>
    <row r="30" spans="1:13" ht="110.25" customHeight="1" x14ac:dyDescent="0.25">
      <c r="A30" s="14" t="s">
        <v>51</v>
      </c>
      <c r="B30" s="100" t="s">
        <v>174</v>
      </c>
      <c r="C30" s="101"/>
      <c r="D30" s="101"/>
      <c r="E30" s="101"/>
      <c r="F30" s="102"/>
      <c r="G30" s="112"/>
      <c r="H30" s="113"/>
      <c r="I30" s="114"/>
      <c r="J30" s="106"/>
      <c r="K30" s="107"/>
      <c r="L30" s="124" t="str">
        <f t="shared" si="0"/>
        <v>No</v>
      </c>
      <c r="M30" s="125"/>
    </row>
    <row r="31" spans="1:13" ht="69" customHeight="1" x14ac:dyDescent="0.25">
      <c r="A31" s="14" t="s">
        <v>52</v>
      </c>
      <c r="B31" s="100" t="s">
        <v>175</v>
      </c>
      <c r="C31" s="101"/>
      <c r="D31" s="101"/>
      <c r="E31" s="101"/>
      <c r="F31" s="102"/>
      <c r="G31" s="112"/>
      <c r="H31" s="113"/>
      <c r="I31" s="114"/>
      <c r="J31" s="106"/>
      <c r="K31" s="107"/>
      <c r="L31" s="124" t="str">
        <f t="shared" si="0"/>
        <v>No</v>
      </c>
      <c r="M31" s="125"/>
    </row>
    <row r="32" spans="1:13" x14ac:dyDescent="0.25">
      <c r="A32" s="13">
        <v>1.5</v>
      </c>
      <c r="B32" s="110" t="s">
        <v>62</v>
      </c>
      <c r="C32" s="110"/>
      <c r="D32" s="110"/>
      <c r="E32" s="110"/>
      <c r="F32" s="110"/>
      <c r="G32" s="110"/>
      <c r="H32" s="110"/>
      <c r="I32" s="110"/>
      <c r="J32" s="110"/>
      <c r="K32" s="110"/>
      <c r="L32" s="110"/>
      <c r="M32" s="111"/>
    </row>
    <row r="33" spans="1:13" ht="52.5" customHeight="1" thickBot="1" x14ac:dyDescent="0.3">
      <c r="A33" s="15" t="s">
        <v>53</v>
      </c>
      <c r="B33" s="118" t="s">
        <v>180</v>
      </c>
      <c r="C33" s="119"/>
      <c r="D33" s="119"/>
      <c r="E33" s="119"/>
      <c r="F33" s="120"/>
      <c r="G33" s="112"/>
      <c r="H33" s="113"/>
      <c r="I33" s="114"/>
      <c r="J33" s="128"/>
      <c r="K33" s="129"/>
      <c r="L33" s="126" t="str">
        <f>IF(G33="Yes","Yes","No")</f>
        <v>No</v>
      </c>
      <c r="M33" s="127"/>
    </row>
    <row r="34" spans="1:13" x14ac:dyDescent="0.25">
      <c r="A34" s="3"/>
      <c r="B34" s="11"/>
      <c r="C34" s="1"/>
      <c r="D34" s="1"/>
      <c r="E34" s="1"/>
      <c r="F34" s="1"/>
      <c r="G34" s="1"/>
      <c r="H34" s="1"/>
      <c r="I34" s="1"/>
      <c r="J34" s="1"/>
      <c r="K34" s="1"/>
      <c r="L34" s="1"/>
      <c r="M34" s="1"/>
    </row>
    <row r="35" spans="1:13" x14ac:dyDescent="0.25">
      <c r="A35" s="46" t="s">
        <v>246</v>
      </c>
      <c r="B35" s="46"/>
      <c r="C35" s="46"/>
      <c r="D35" s="46"/>
      <c r="E35" s="46"/>
      <c r="F35" s="46"/>
      <c r="G35" s="46"/>
      <c r="H35" s="46"/>
      <c r="I35" s="46"/>
      <c r="J35" s="46"/>
      <c r="K35" s="46"/>
      <c r="L35" s="46"/>
      <c r="M35" s="46"/>
    </row>
    <row r="36" spans="1:13" x14ac:dyDescent="0.25">
      <c r="A36" s="16" t="s">
        <v>68</v>
      </c>
    </row>
    <row r="37" spans="1:13" x14ac:dyDescent="0.25">
      <c r="A37" s="16" t="s">
        <v>69</v>
      </c>
    </row>
  </sheetData>
  <sheetProtection algorithmName="SHA-512" hashValue="tiNNaazGDGcalUfb68LufBFHsff1l382gyZpJ1mO3q6fMlBjLTi5n0GBZtpEeM1WQ+XvJNvGxN2OLnQ3/hG3EQ==" saltValue="t0fxnUsvgrspZ5JRQNt9vQ==" spinCount="100000" sheet="1" objects="1" scenarios="1" formatRows="0" selectLockedCells="1"/>
  <mergeCells count="67">
    <mergeCell ref="B26:M26"/>
    <mergeCell ref="J33:K33"/>
    <mergeCell ref="J16:K16"/>
    <mergeCell ref="L16:M16"/>
    <mergeCell ref="L27:M27"/>
    <mergeCell ref="L28:M28"/>
    <mergeCell ref="L29:M29"/>
    <mergeCell ref="J21:K21"/>
    <mergeCell ref="J22:K22"/>
    <mergeCell ref="L21:M21"/>
    <mergeCell ref="L22:M22"/>
    <mergeCell ref="J24:K24"/>
    <mergeCell ref="J25:K25"/>
    <mergeCell ref="L24:M24"/>
    <mergeCell ref="L25:M25"/>
    <mergeCell ref="B18:M18"/>
    <mergeCell ref="B33:F33"/>
    <mergeCell ref="B32:M32"/>
    <mergeCell ref="G27:I27"/>
    <mergeCell ref="G28:I28"/>
    <mergeCell ref="G29:I29"/>
    <mergeCell ref="G30:I30"/>
    <mergeCell ref="G31:I31"/>
    <mergeCell ref="L30:M30"/>
    <mergeCell ref="L31:M31"/>
    <mergeCell ref="J27:K27"/>
    <mergeCell ref="J28:K28"/>
    <mergeCell ref="J29:K29"/>
    <mergeCell ref="J30:K30"/>
    <mergeCell ref="L33:M33"/>
    <mergeCell ref="J31:K31"/>
    <mergeCell ref="G33:I33"/>
    <mergeCell ref="B22:F22"/>
    <mergeCell ref="B24:F24"/>
    <mergeCell ref="B25:F25"/>
    <mergeCell ref="G21:I21"/>
    <mergeCell ref="G22:I22"/>
    <mergeCell ref="G24:I24"/>
    <mergeCell ref="G25:I25"/>
    <mergeCell ref="B23:M23"/>
    <mergeCell ref="B27:F27"/>
    <mergeCell ref="B28:F28"/>
    <mergeCell ref="B29:F29"/>
    <mergeCell ref="B30:F30"/>
    <mergeCell ref="B31:F31"/>
    <mergeCell ref="B19:F19"/>
    <mergeCell ref="G19:I19"/>
    <mergeCell ref="J19:K19"/>
    <mergeCell ref="L19:M19"/>
    <mergeCell ref="B21:F21"/>
    <mergeCell ref="B20:M20"/>
    <mergeCell ref="A35:M35"/>
    <mergeCell ref="A2:M2"/>
    <mergeCell ref="A4:M4"/>
    <mergeCell ref="A6:M6"/>
    <mergeCell ref="A8:M8"/>
    <mergeCell ref="A10:M11"/>
    <mergeCell ref="L13:M13"/>
    <mergeCell ref="I13:K13"/>
    <mergeCell ref="I14:K14"/>
    <mergeCell ref="L14:M14"/>
    <mergeCell ref="B17:F17"/>
    <mergeCell ref="G17:I17"/>
    <mergeCell ref="J17:K17"/>
    <mergeCell ref="L17:M17"/>
    <mergeCell ref="A16:F16"/>
    <mergeCell ref="G16:I16"/>
  </mergeCells>
  <conditionalFormatting sqref="L19:M19 L21:M22 L24:M25 L27:M31 L33:M33">
    <cfRule type="containsText" dxfId="2" priority="1" operator="containsText" text="Yes">
      <formula>NOT(ISERROR(SEARCH("Yes",L19)))</formula>
    </cfRule>
    <cfRule type="containsText" dxfId="1" priority="2" operator="containsText" text="No">
      <formula>NOT(ISERROR(SEARCH("No",L19)))</formula>
    </cfRule>
  </conditionalFormatting>
  <conditionalFormatting sqref="G19">
    <cfRule type="expression" dxfId="0" priority="3">
      <formula>"No"</formula>
    </cfRule>
  </conditionalFormatting>
  <dataValidations count="1">
    <dataValidation type="list" allowBlank="1" showInputMessage="1" showErrorMessage="1" sqref="G21:I22 G33:I33 G28:I31 G25:I25">
      <formula1>$A$36:$A$37</formula1>
    </dataValidation>
  </dataValidations>
  <pageMargins left="0.7" right="0.7" top="0.75" bottom="0.75" header="0.3" footer="0.3"/>
  <pageSetup scale="92" fitToHeight="0" orientation="landscape" r:id="rId1"/>
  <headerFooter>
    <oddHeader>&amp;C&amp;"Arial,Bold"&amp;10 6D024-202295/A
ANNEX F
TECHNICAL EVALUATION CRITERIA</oddHeader>
    <oddFooter>&amp;C&amp;"Arial,Bold"&amp;10Page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
  <sheetViews>
    <sheetView showGridLines="0" showRuler="0" view="pageLayout" zoomScaleNormal="100" workbookViewId="0">
      <selection activeCell="G10" sqref="G10"/>
    </sheetView>
  </sheetViews>
  <sheetFormatPr defaultRowHeight="15" x14ac:dyDescent="0.25"/>
  <sheetData>
    <row r="2" spans="1:13" x14ac:dyDescent="0.25">
      <c r="A2" s="45" t="s">
        <v>74</v>
      </c>
      <c r="B2" s="45"/>
      <c r="C2" s="45"/>
      <c r="D2" s="45"/>
      <c r="E2" s="45"/>
      <c r="F2" s="45"/>
      <c r="G2" s="45"/>
      <c r="H2" s="45"/>
      <c r="I2" s="45"/>
      <c r="J2" s="45"/>
      <c r="K2" s="45"/>
      <c r="L2" s="45"/>
      <c r="M2" s="45"/>
    </row>
    <row r="3" spans="1:13" x14ac:dyDescent="0.25">
      <c r="A3" s="1"/>
      <c r="B3" s="1"/>
      <c r="C3" s="1"/>
      <c r="D3" s="1"/>
      <c r="E3" s="1"/>
      <c r="F3" s="1"/>
      <c r="G3" s="1"/>
      <c r="H3" s="1"/>
      <c r="I3" s="1"/>
      <c r="J3" s="1"/>
      <c r="K3" s="1"/>
      <c r="L3" s="1"/>
      <c r="M3" s="1"/>
    </row>
    <row r="4" spans="1:13" ht="30" customHeight="1" x14ac:dyDescent="0.25">
      <c r="A4" s="17" t="s">
        <v>42</v>
      </c>
      <c r="B4" s="132" t="s">
        <v>57</v>
      </c>
      <c r="C4" s="132"/>
      <c r="D4" s="132"/>
      <c r="E4" s="132"/>
      <c r="F4" s="132"/>
      <c r="G4" s="133" t="s">
        <v>56</v>
      </c>
      <c r="H4" s="133"/>
      <c r="I4" s="133"/>
      <c r="J4" s="133" t="s">
        <v>55</v>
      </c>
      <c r="K4" s="133"/>
      <c r="L4" s="134" t="s">
        <v>54</v>
      </c>
      <c r="M4" s="135"/>
    </row>
    <row r="5" spans="1:13" ht="60.75" customHeight="1" x14ac:dyDescent="0.25">
      <c r="A5" s="31">
        <v>2.1</v>
      </c>
      <c r="B5" s="58" t="s">
        <v>183</v>
      </c>
      <c r="C5" s="58"/>
      <c r="D5" s="58"/>
      <c r="E5" s="58"/>
      <c r="F5" s="58"/>
      <c r="G5" s="54" t="s">
        <v>182</v>
      </c>
      <c r="H5" s="54"/>
      <c r="I5" s="54"/>
      <c r="J5" s="54" t="s">
        <v>182</v>
      </c>
      <c r="K5" s="54"/>
      <c r="L5" s="54" t="s">
        <v>182</v>
      </c>
      <c r="M5" s="136"/>
    </row>
    <row r="6" spans="1:13" ht="45.75" customHeight="1" thickBot="1" x14ac:dyDescent="0.3">
      <c r="A6" s="32">
        <v>2.2000000000000002</v>
      </c>
      <c r="B6" s="67" t="s">
        <v>181</v>
      </c>
      <c r="C6" s="67"/>
      <c r="D6" s="67"/>
      <c r="E6" s="67"/>
      <c r="F6" s="67"/>
      <c r="G6" s="72" t="s">
        <v>182</v>
      </c>
      <c r="H6" s="72"/>
      <c r="I6" s="72"/>
      <c r="J6" s="72" t="s">
        <v>182</v>
      </c>
      <c r="K6" s="72"/>
      <c r="L6" s="72" t="s">
        <v>182</v>
      </c>
      <c r="M6" s="137"/>
    </row>
  </sheetData>
  <sheetProtection algorithmName="SHA-512" hashValue="MXFH/EKu+xKNXi7G2Ue+lTTSVwt53OXnXNVf7d1KPviie8/OyQN5NOx1tJ+YNZ9+9tbdjnRjPKXroh9HcrQ1hQ==" saltValue="PebLaBt/rSsVLXXX1T/D8Q==" spinCount="100000" sheet="1" objects="1" scenarios="1" selectLockedCells="1"/>
  <mergeCells count="13">
    <mergeCell ref="L5:M5"/>
    <mergeCell ref="J5:K5"/>
    <mergeCell ref="G5:I5"/>
    <mergeCell ref="B5:F5"/>
    <mergeCell ref="B6:F6"/>
    <mergeCell ref="G6:I6"/>
    <mergeCell ref="J6:K6"/>
    <mergeCell ref="L6:M6"/>
    <mergeCell ref="B4:F4"/>
    <mergeCell ref="G4:I4"/>
    <mergeCell ref="J4:K4"/>
    <mergeCell ref="L4:M4"/>
    <mergeCell ref="A2:M2"/>
  </mergeCells>
  <pageMargins left="0.7" right="0.7" top="0.75" bottom="0.75" header="0.3" footer="0.3"/>
  <pageSetup orientation="landscape" r:id="rId1"/>
  <headerFooter>
    <oddHeader>&amp;C&amp;"Arial,Bold"&amp;10 6D024-202295/A
ANNEX F
TECHNICAL EVALUATION CRITERIA</oddHeader>
    <oddFooter>&amp;C&amp;"Arial,Bold"&amp;10Page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showRuler="0" view="pageLayout" topLeftCell="A20" zoomScaleNormal="100" workbookViewId="0">
      <selection activeCell="I8" sqref="I8:K8"/>
    </sheetView>
  </sheetViews>
  <sheetFormatPr defaultRowHeight="15" x14ac:dyDescent="0.25"/>
  <cols>
    <col min="8" max="8" width="6.28515625" customWidth="1"/>
    <col min="11" max="11" width="14.7109375" customWidth="1"/>
  </cols>
  <sheetData>
    <row r="1" spans="1:13" x14ac:dyDescent="0.25">
      <c r="A1" s="1"/>
      <c r="B1" s="1"/>
      <c r="C1" s="1"/>
      <c r="D1" s="1"/>
      <c r="E1" s="1"/>
      <c r="F1" s="1"/>
      <c r="G1" s="1"/>
      <c r="H1" s="1"/>
      <c r="I1" s="1"/>
      <c r="J1" s="1"/>
      <c r="K1" s="1"/>
      <c r="L1" s="1"/>
      <c r="M1" s="1"/>
    </row>
    <row r="2" spans="1:13" x14ac:dyDescent="0.25">
      <c r="A2" s="45" t="s">
        <v>203</v>
      </c>
      <c r="B2" s="45"/>
      <c r="C2" s="45"/>
      <c r="D2" s="45"/>
      <c r="E2" s="45"/>
      <c r="F2" s="45"/>
      <c r="G2" s="45"/>
      <c r="H2" s="45"/>
      <c r="I2" s="45"/>
      <c r="J2" s="45"/>
      <c r="K2" s="45"/>
      <c r="L2" s="45"/>
      <c r="M2" s="45"/>
    </row>
    <row r="3" spans="1:13" x14ac:dyDescent="0.25">
      <c r="A3" s="1"/>
      <c r="B3" s="1"/>
      <c r="C3" s="1"/>
      <c r="D3" s="1"/>
      <c r="E3" s="1"/>
      <c r="F3" s="1"/>
      <c r="G3" s="1"/>
      <c r="H3" s="1"/>
      <c r="I3" s="92" t="s">
        <v>40</v>
      </c>
      <c r="J3" s="92"/>
      <c r="K3" s="92"/>
      <c r="L3" s="65" t="str">
        <f>COUNTA($I$8:$I$25)&amp;"/"&amp;COUNTA($G$8:$G$25)</f>
        <v>0/16</v>
      </c>
      <c r="M3" s="65"/>
    </row>
    <row r="4" spans="1:13" x14ac:dyDescent="0.25">
      <c r="A4" s="1"/>
      <c r="B4" s="1"/>
      <c r="C4" s="1"/>
      <c r="D4" s="1"/>
      <c r="E4" s="1"/>
      <c r="F4" s="1"/>
      <c r="G4" s="1"/>
      <c r="H4" s="1"/>
      <c r="I4" s="92" t="s">
        <v>41</v>
      </c>
      <c r="J4" s="92"/>
      <c r="K4" s="92"/>
      <c r="L4" s="93">
        <f>COUNTA($I$8:$I$25)/COUNTA($G$8:$G$25)</f>
        <v>0</v>
      </c>
      <c r="M4" s="93"/>
    </row>
    <row r="5" spans="1:13" ht="15.75" thickBot="1" x14ac:dyDescent="0.3">
      <c r="A5" s="1"/>
      <c r="B5" s="1"/>
      <c r="C5" s="1"/>
      <c r="D5" s="1"/>
      <c r="E5" s="1"/>
      <c r="F5" s="1"/>
      <c r="G5" s="1"/>
      <c r="H5" s="1"/>
      <c r="I5" s="1"/>
      <c r="J5" s="1"/>
      <c r="K5" s="1"/>
      <c r="L5" s="1"/>
      <c r="M5" s="1"/>
    </row>
    <row r="6" spans="1:13" ht="26.25" customHeight="1" x14ac:dyDescent="0.25">
      <c r="A6" s="12" t="s">
        <v>42</v>
      </c>
      <c r="B6" s="94" t="s">
        <v>57</v>
      </c>
      <c r="C6" s="94"/>
      <c r="D6" s="94"/>
      <c r="E6" s="94"/>
      <c r="F6" s="94"/>
      <c r="G6" s="95" t="s">
        <v>76</v>
      </c>
      <c r="H6" s="95"/>
      <c r="I6" s="18"/>
      <c r="J6" s="18" t="s">
        <v>56</v>
      </c>
      <c r="K6" s="18"/>
      <c r="L6" s="96" t="s">
        <v>75</v>
      </c>
      <c r="M6" s="97"/>
    </row>
    <row r="7" spans="1:13" x14ac:dyDescent="0.25">
      <c r="A7" s="19">
        <v>3.1</v>
      </c>
      <c r="B7" s="138" t="s">
        <v>184</v>
      </c>
      <c r="C7" s="139"/>
      <c r="D7" s="139"/>
      <c r="E7" s="139"/>
      <c r="F7" s="139"/>
      <c r="G7" s="139"/>
      <c r="H7" s="139"/>
      <c r="I7" s="139"/>
      <c r="J7" s="139"/>
      <c r="K7" s="139"/>
      <c r="L7" s="139"/>
      <c r="M7" s="140"/>
    </row>
    <row r="8" spans="1:13" ht="150" customHeight="1" x14ac:dyDescent="0.25">
      <c r="A8" s="31" t="s">
        <v>77</v>
      </c>
      <c r="B8" s="58" t="s">
        <v>201</v>
      </c>
      <c r="C8" s="50"/>
      <c r="D8" s="50"/>
      <c r="E8" s="50"/>
      <c r="F8" s="50"/>
      <c r="G8" s="54" t="s">
        <v>119</v>
      </c>
      <c r="H8" s="54"/>
      <c r="I8" s="141"/>
      <c r="J8" s="141"/>
      <c r="K8" s="141"/>
      <c r="L8" s="54">
        <f>IF(G8="High",15,IF(G8="Medium",9,3))</f>
        <v>9</v>
      </c>
      <c r="M8" s="136"/>
    </row>
    <row r="9" spans="1:13" ht="112.5" customHeight="1" x14ac:dyDescent="0.25">
      <c r="A9" s="31" t="s">
        <v>78</v>
      </c>
      <c r="B9" s="58" t="s">
        <v>187</v>
      </c>
      <c r="C9" s="58"/>
      <c r="D9" s="58"/>
      <c r="E9" s="58"/>
      <c r="F9" s="58"/>
      <c r="G9" s="54" t="s">
        <v>119</v>
      </c>
      <c r="H9" s="54"/>
      <c r="I9" s="83"/>
      <c r="J9" s="83"/>
      <c r="K9" s="83"/>
      <c r="L9" s="54">
        <f t="shared" ref="L9:L14" si="0">IF(G9="High",15,IF(G9="Medium",9,3))</f>
        <v>9</v>
      </c>
      <c r="M9" s="136"/>
    </row>
    <row r="10" spans="1:13" ht="114.75" customHeight="1" x14ac:dyDescent="0.25">
      <c r="A10" s="31" t="s">
        <v>79</v>
      </c>
      <c r="B10" s="58" t="s">
        <v>188</v>
      </c>
      <c r="C10" s="58"/>
      <c r="D10" s="58"/>
      <c r="E10" s="58"/>
      <c r="F10" s="58"/>
      <c r="G10" s="54" t="s">
        <v>119</v>
      </c>
      <c r="H10" s="54"/>
      <c r="I10" s="83"/>
      <c r="J10" s="83"/>
      <c r="K10" s="83"/>
      <c r="L10" s="54">
        <f t="shared" si="0"/>
        <v>9</v>
      </c>
      <c r="M10" s="136"/>
    </row>
    <row r="11" spans="1:13" ht="214.5" customHeight="1" x14ac:dyDescent="0.25">
      <c r="A11" s="31" t="s">
        <v>80</v>
      </c>
      <c r="B11" s="58" t="s">
        <v>189</v>
      </c>
      <c r="C11" s="58"/>
      <c r="D11" s="58"/>
      <c r="E11" s="58"/>
      <c r="F11" s="58"/>
      <c r="G11" s="54" t="s">
        <v>120</v>
      </c>
      <c r="H11" s="54"/>
      <c r="I11" s="83"/>
      <c r="J11" s="83"/>
      <c r="K11" s="83"/>
      <c r="L11" s="54">
        <f t="shared" si="0"/>
        <v>15</v>
      </c>
      <c r="M11" s="136"/>
    </row>
    <row r="12" spans="1:13" ht="78.75" customHeight="1" x14ac:dyDescent="0.25">
      <c r="A12" s="31" t="s">
        <v>81</v>
      </c>
      <c r="B12" s="58" t="s">
        <v>190</v>
      </c>
      <c r="C12" s="58"/>
      <c r="D12" s="58"/>
      <c r="E12" s="58"/>
      <c r="F12" s="58"/>
      <c r="G12" s="54" t="s">
        <v>120</v>
      </c>
      <c r="H12" s="54"/>
      <c r="I12" s="83"/>
      <c r="J12" s="83"/>
      <c r="K12" s="83"/>
      <c r="L12" s="54">
        <f t="shared" si="0"/>
        <v>15</v>
      </c>
      <c r="M12" s="136"/>
    </row>
    <row r="13" spans="1:13" ht="123.75" customHeight="1" x14ac:dyDescent="0.25">
      <c r="A13" s="31" t="s">
        <v>82</v>
      </c>
      <c r="B13" s="58" t="s">
        <v>191</v>
      </c>
      <c r="C13" s="58"/>
      <c r="D13" s="58"/>
      <c r="E13" s="58"/>
      <c r="F13" s="58"/>
      <c r="G13" s="54" t="s">
        <v>120</v>
      </c>
      <c r="H13" s="54"/>
      <c r="I13" s="83"/>
      <c r="J13" s="83"/>
      <c r="K13" s="83"/>
      <c r="L13" s="54">
        <f t="shared" si="0"/>
        <v>15</v>
      </c>
      <c r="M13" s="136"/>
    </row>
    <row r="14" spans="1:13" ht="65.25" customHeight="1" x14ac:dyDescent="0.25">
      <c r="A14" s="31" t="s">
        <v>83</v>
      </c>
      <c r="B14" s="58" t="s">
        <v>192</v>
      </c>
      <c r="C14" s="58"/>
      <c r="D14" s="58"/>
      <c r="E14" s="58"/>
      <c r="F14" s="58"/>
      <c r="G14" s="54" t="s">
        <v>120</v>
      </c>
      <c r="H14" s="54"/>
      <c r="I14" s="83"/>
      <c r="J14" s="83"/>
      <c r="K14" s="83"/>
      <c r="L14" s="54">
        <f t="shared" si="0"/>
        <v>15</v>
      </c>
      <c r="M14" s="136"/>
    </row>
    <row r="15" spans="1:13" x14ac:dyDescent="0.25">
      <c r="A15" s="20">
        <v>3.2</v>
      </c>
      <c r="B15" s="142" t="s">
        <v>185</v>
      </c>
      <c r="C15" s="143"/>
      <c r="D15" s="143"/>
      <c r="E15" s="143"/>
      <c r="F15" s="143"/>
      <c r="G15" s="143"/>
      <c r="H15" s="143"/>
      <c r="I15" s="143"/>
      <c r="J15" s="143"/>
      <c r="K15" s="143"/>
      <c r="L15" s="143"/>
      <c r="M15" s="144"/>
    </row>
    <row r="16" spans="1:13" ht="62.25" customHeight="1" x14ac:dyDescent="0.25">
      <c r="A16" s="31" t="s">
        <v>84</v>
      </c>
      <c r="B16" s="58" t="s">
        <v>193</v>
      </c>
      <c r="C16" s="58"/>
      <c r="D16" s="58"/>
      <c r="E16" s="58"/>
      <c r="F16" s="58"/>
      <c r="G16" s="54" t="s">
        <v>121</v>
      </c>
      <c r="H16" s="54"/>
      <c r="I16" s="83"/>
      <c r="J16" s="83"/>
      <c r="K16" s="83"/>
      <c r="L16" s="54">
        <f>IF(G169="High",15,IF(G16="Medium",9,3))</f>
        <v>3</v>
      </c>
      <c r="M16" s="136"/>
    </row>
    <row r="17" spans="1:13" ht="111.75" customHeight="1" x14ac:dyDescent="0.25">
      <c r="A17" s="31" t="s">
        <v>85</v>
      </c>
      <c r="B17" s="58" t="s">
        <v>194</v>
      </c>
      <c r="C17" s="58"/>
      <c r="D17" s="58"/>
      <c r="E17" s="58"/>
      <c r="F17" s="58"/>
      <c r="G17" s="54" t="s">
        <v>121</v>
      </c>
      <c r="H17" s="54"/>
      <c r="I17" s="83"/>
      <c r="J17" s="83"/>
      <c r="K17" s="83"/>
      <c r="L17" s="54">
        <f t="shared" ref="L17:L23" si="1">IF(G170="High",15,IF(G17="Medium",9,3))</f>
        <v>3</v>
      </c>
      <c r="M17" s="136"/>
    </row>
    <row r="18" spans="1:13" ht="105.75" customHeight="1" x14ac:dyDescent="0.25">
      <c r="A18" s="31" t="s">
        <v>86</v>
      </c>
      <c r="B18" s="58" t="s">
        <v>195</v>
      </c>
      <c r="C18" s="58"/>
      <c r="D18" s="58"/>
      <c r="E18" s="58"/>
      <c r="F18" s="58"/>
      <c r="G18" s="54" t="s">
        <v>121</v>
      </c>
      <c r="H18" s="54"/>
      <c r="I18" s="83"/>
      <c r="J18" s="83"/>
      <c r="K18" s="83"/>
      <c r="L18" s="54">
        <f t="shared" si="1"/>
        <v>3</v>
      </c>
      <c r="M18" s="136"/>
    </row>
    <row r="19" spans="1:13" ht="79.5" customHeight="1" x14ac:dyDescent="0.25">
      <c r="A19" s="31" t="s">
        <v>87</v>
      </c>
      <c r="B19" s="58" t="s">
        <v>196</v>
      </c>
      <c r="C19" s="58"/>
      <c r="D19" s="58"/>
      <c r="E19" s="58"/>
      <c r="F19" s="58"/>
      <c r="G19" s="54" t="s">
        <v>121</v>
      </c>
      <c r="H19" s="54"/>
      <c r="I19" s="83"/>
      <c r="J19" s="83"/>
      <c r="K19" s="83"/>
      <c r="L19" s="54">
        <f t="shared" si="1"/>
        <v>3</v>
      </c>
      <c r="M19" s="136"/>
    </row>
    <row r="20" spans="1:13" ht="138.75" customHeight="1" x14ac:dyDescent="0.25">
      <c r="A20" s="31" t="s">
        <v>88</v>
      </c>
      <c r="B20" s="58" t="s">
        <v>202</v>
      </c>
      <c r="C20" s="58"/>
      <c r="D20" s="58"/>
      <c r="E20" s="58"/>
      <c r="F20" s="58"/>
      <c r="G20" s="54" t="s">
        <v>121</v>
      </c>
      <c r="H20" s="54"/>
      <c r="I20" s="83"/>
      <c r="J20" s="83"/>
      <c r="K20" s="83"/>
      <c r="L20" s="54">
        <f t="shared" si="1"/>
        <v>3</v>
      </c>
      <c r="M20" s="136"/>
    </row>
    <row r="21" spans="1:13" ht="82.5" customHeight="1" x14ac:dyDescent="0.25">
      <c r="A21" s="31" t="s">
        <v>89</v>
      </c>
      <c r="B21" s="58" t="s">
        <v>197</v>
      </c>
      <c r="C21" s="58"/>
      <c r="D21" s="58"/>
      <c r="E21" s="58"/>
      <c r="F21" s="58"/>
      <c r="G21" s="54" t="s">
        <v>121</v>
      </c>
      <c r="H21" s="54"/>
      <c r="I21" s="83"/>
      <c r="J21" s="83"/>
      <c r="K21" s="83"/>
      <c r="L21" s="54">
        <f t="shared" si="1"/>
        <v>3</v>
      </c>
      <c r="M21" s="136"/>
    </row>
    <row r="22" spans="1:13" ht="141.75" customHeight="1" x14ac:dyDescent="0.25">
      <c r="A22" s="31" t="s">
        <v>90</v>
      </c>
      <c r="B22" s="58" t="s">
        <v>198</v>
      </c>
      <c r="C22" s="58"/>
      <c r="D22" s="58"/>
      <c r="E22" s="58"/>
      <c r="F22" s="58"/>
      <c r="G22" s="54" t="s">
        <v>121</v>
      </c>
      <c r="H22" s="54"/>
      <c r="I22" s="83"/>
      <c r="J22" s="83"/>
      <c r="K22" s="83"/>
      <c r="L22" s="54">
        <f t="shared" si="1"/>
        <v>3</v>
      </c>
      <c r="M22" s="136"/>
    </row>
    <row r="23" spans="1:13" ht="94.5" customHeight="1" x14ac:dyDescent="0.25">
      <c r="A23" s="31" t="s">
        <v>91</v>
      </c>
      <c r="B23" s="58" t="s">
        <v>199</v>
      </c>
      <c r="C23" s="58"/>
      <c r="D23" s="58"/>
      <c r="E23" s="58"/>
      <c r="F23" s="58"/>
      <c r="G23" s="54" t="s">
        <v>121</v>
      </c>
      <c r="H23" s="54"/>
      <c r="I23" s="83"/>
      <c r="J23" s="83"/>
      <c r="K23" s="83"/>
      <c r="L23" s="54">
        <f t="shared" si="1"/>
        <v>3</v>
      </c>
      <c r="M23" s="136"/>
    </row>
    <row r="24" spans="1:13" x14ac:dyDescent="0.25">
      <c r="A24" s="20">
        <v>3.3</v>
      </c>
      <c r="B24" s="142" t="s">
        <v>186</v>
      </c>
      <c r="C24" s="143"/>
      <c r="D24" s="143"/>
      <c r="E24" s="143"/>
      <c r="F24" s="143"/>
      <c r="G24" s="143"/>
      <c r="H24" s="143"/>
      <c r="I24" s="143"/>
      <c r="J24" s="143"/>
      <c r="K24" s="143"/>
      <c r="L24" s="143"/>
      <c r="M24" s="144"/>
    </row>
    <row r="25" spans="1:13" ht="120" customHeight="1" thickBot="1" x14ac:dyDescent="0.3">
      <c r="A25" s="32" t="s">
        <v>92</v>
      </c>
      <c r="B25" s="67" t="s">
        <v>200</v>
      </c>
      <c r="C25" s="67"/>
      <c r="D25" s="67"/>
      <c r="E25" s="67"/>
      <c r="F25" s="67"/>
      <c r="G25" s="72" t="s">
        <v>119</v>
      </c>
      <c r="H25" s="72"/>
      <c r="I25" s="89"/>
      <c r="J25" s="89"/>
      <c r="K25" s="89"/>
      <c r="L25" s="72">
        <f>IF(G25="High",15,IF(G25="Medium",9,3))</f>
        <v>9</v>
      </c>
      <c r="M25" s="137"/>
    </row>
    <row r="26" spans="1:13" x14ac:dyDescent="0.25">
      <c r="A26" s="1"/>
      <c r="B26" s="1"/>
      <c r="C26" s="1"/>
      <c r="D26" s="1"/>
      <c r="E26" s="1"/>
      <c r="F26" s="1"/>
      <c r="G26" s="1"/>
      <c r="H26" s="1"/>
      <c r="I26" s="1"/>
      <c r="J26" s="145" t="s">
        <v>122</v>
      </c>
      <c r="K26" s="145"/>
      <c r="L26" s="147">
        <f>SUM(L8:M14,L16:M23,L25)</f>
        <v>120</v>
      </c>
      <c r="M26" s="147"/>
    </row>
    <row r="27" spans="1:13" x14ac:dyDescent="0.25">
      <c r="A27" s="1"/>
      <c r="B27" s="1"/>
      <c r="C27" s="1"/>
      <c r="D27" s="1"/>
      <c r="E27" s="1"/>
      <c r="F27" s="1"/>
      <c r="G27" s="1"/>
      <c r="H27" s="1"/>
      <c r="I27" s="1"/>
      <c r="J27" s="146" t="s">
        <v>123</v>
      </c>
      <c r="K27" s="146"/>
      <c r="L27" s="148">
        <f>Instructions!H13</f>
        <v>0.15</v>
      </c>
      <c r="M27" s="149"/>
    </row>
    <row r="28" spans="1:13" x14ac:dyDescent="0.25">
      <c r="A28" s="1"/>
      <c r="B28" s="1"/>
      <c r="C28" s="1"/>
      <c r="D28" s="1"/>
      <c r="E28" s="1"/>
      <c r="F28" s="1"/>
      <c r="G28" s="1"/>
      <c r="H28" s="1"/>
      <c r="I28" s="1"/>
      <c r="J28" s="1"/>
      <c r="K28" s="1"/>
      <c r="L28" s="1"/>
      <c r="M28" s="1"/>
    </row>
    <row r="29" spans="1:13" x14ac:dyDescent="0.25">
      <c r="A29" s="1"/>
      <c r="B29" s="1"/>
      <c r="C29" s="1"/>
      <c r="D29" s="1"/>
      <c r="E29" s="1"/>
      <c r="F29" s="1"/>
      <c r="G29" s="1"/>
      <c r="H29" s="1"/>
      <c r="I29" s="1"/>
      <c r="J29" s="1"/>
      <c r="K29" s="1"/>
      <c r="L29" s="1"/>
      <c r="M29" s="1"/>
    </row>
    <row r="30" spans="1:13" x14ac:dyDescent="0.25">
      <c r="A30" s="1"/>
      <c r="B30" s="1"/>
      <c r="C30" s="1"/>
      <c r="D30" s="1"/>
      <c r="E30" s="1"/>
      <c r="F30" s="1"/>
      <c r="G30" s="1"/>
      <c r="H30" s="1"/>
      <c r="I30" s="1"/>
      <c r="J30" s="1"/>
      <c r="K30" s="1"/>
      <c r="L30" s="1"/>
      <c r="M30" s="1"/>
    </row>
    <row r="31" spans="1:13" x14ac:dyDescent="0.25">
      <c r="A31" s="1"/>
      <c r="B31" s="1"/>
      <c r="C31" s="1"/>
      <c r="D31" s="1"/>
      <c r="E31" s="1"/>
      <c r="F31" s="1"/>
      <c r="G31" s="1"/>
      <c r="H31" s="1"/>
      <c r="I31" s="1"/>
      <c r="J31" s="1"/>
      <c r="K31" s="1"/>
      <c r="L31" s="1"/>
      <c r="M31" s="1"/>
    </row>
    <row r="32" spans="1:13" x14ac:dyDescent="0.25">
      <c r="A32" s="1"/>
      <c r="B32" s="1"/>
      <c r="C32" s="1"/>
      <c r="D32" s="1"/>
      <c r="E32" s="1"/>
      <c r="F32" s="1"/>
      <c r="G32" s="1"/>
      <c r="H32" s="1"/>
      <c r="I32" s="1"/>
      <c r="J32" s="1"/>
      <c r="K32" s="1"/>
      <c r="L32" s="1"/>
      <c r="M32" s="1"/>
    </row>
    <row r="33" spans="1:13" x14ac:dyDescent="0.25">
      <c r="A33" s="1"/>
      <c r="B33" s="1"/>
      <c r="C33" s="1"/>
      <c r="D33" s="1"/>
      <c r="E33" s="1"/>
      <c r="F33" s="1"/>
      <c r="G33" s="1"/>
      <c r="H33" s="1"/>
      <c r="I33" s="1"/>
      <c r="J33" s="1"/>
      <c r="K33" s="1"/>
      <c r="L33" s="1"/>
      <c r="M33" s="1"/>
    </row>
  </sheetData>
  <sheetProtection algorithmName="SHA-512" hashValue="5lgKqH4VtbOYTGejR9AT+fqBSQa0p9EK9SvOw8pFC1vxWL3R965NDYDnrB63keg/9QzWY5twlOmU/yAByBCEXg==" saltValue="tSpmbqM/b1gzr0Wuldep+w==" spinCount="100000" sheet="1" objects="1" scenarios="1" formatRows="0" selectLockedCells="1"/>
  <mergeCells count="79">
    <mergeCell ref="B23:F23"/>
    <mergeCell ref="B25:F25"/>
    <mergeCell ref="B24:M24"/>
    <mergeCell ref="G21:H21"/>
    <mergeCell ref="G22:H22"/>
    <mergeCell ref="G23:H23"/>
    <mergeCell ref="G25:H25"/>
    <mergeCell ref="L20:M20"/>
    <mergeCell ref="L14:M14"/>
    <mergeCell ref="B20:F20"/>
    <mergeCell ref="B21:F21"/>
    <mergeCell ref="B22:F22"/>
    <mergeCell ref="G20:H20"/>
    <mergeCell ref="I20:K20"/>
    <mergeCell ref="L18:M18"/>
    <mergeCell ref="L19:M19"/>
    <mergeCell ref="G14:H14"/>
    <mergeCell ref="I14:K14"/>
    <mergeCell ref="B14:F14"/>
    <mergeCell ref="B16:F16"/>
    <mergeCell ref="B17:F17"/>
    <mergeCell ref="B18:F18"/>
    <mergeCell ref="B19:F19"/>
    <mergeCell ref="J26:K26"/>
    <mergeCell ref="J27:K27"/>
    <mergeCell ref="L26:M26"/>
    <mergeCell ref="L27:M27"/>
    <mergeCell ref="I21:K21"/>
    <mergeCell ref="I22:K22"/>
    <mergeCell ref="I23:K23"/>
    <mergeCell ref="I25:K25"/>
    <mergeCell ref="L21:M21"/>
    <mergeCell ref="L22:M22"/>
    <mergeCell ref="L23:M23"/>
    <mergeCell ref="L25:M25"/>
    <mergeCell ref="B15:M15"/>
    <mergeCell ref="G16:H16"/>
    <mergeCell ref="G17:H17"/>
    <mergeCell ref="G18:H18"/>
    <mergeCell ref="G19:H19"/>
    <mergeCell ref="I16:K16"/>
    <mergeCell ref="I17:K17"/>
    <mergeCell ref="I18:K18"/>
    <mergeCell ref="I19:K19"/>
    <mergeCell ref="L16:M16"/>
    <mergeCell ref="L17:M17"/>
    <mergeCell ref="L10:M10"/>
    <mergeCell ref="L11:M11"/>
    <mergeCell ref="L12:M12"/>
    <mergeCell ref="L13:M13"/>
    <mergeCell ref="I9:K9"/>
    <mergeCell ref="I10:K10"/>
    <mergeCell ref="I11:K11"/>
    <mergeCell ref="I12:K12"/>
    <mergeCell ref="I13:K13"/>
    <mergeCell ref="B8:F8"/>
    <mergeCell ref="G8:H8"/>
    <mergeCell ref="I8:K8"/>
    <mergeCell ref="L8:M8"/>
    <mergeCell ref="G9:H9"/>
    <mergeCell ref="L9:M9"/>
    <mergeCell ref="G10:H10"/>
    <mergeCell ref="G11:H11"/>
    <mergeCell ref="G12:H12"/>
    <mergeCell ref="G13:H13"/>
    <mergeCell ref="B9:F9"/>
    <mergeCell ref="B10:F10"/>
    <mergeCell ref="B11:F11"/>
    <mergeCell ref="B12:F12"/>
    <mergeCell ref="B13:F13"/>
    <mergeCell ref="B7:M7"/>
    <mergeCell ref="B6:F6"/>
    <mergeCell ref="L6:M6"/>
    <mergeCell ref="G6:H6"/>
    <mergeCell ref="A2:M2"/>
    <mergeCell ref="I3:K3"/>
    <mergeCell ref="L3:M3"/>
    <mergeCell ref="I4:K4"/>
    <mergeCell ref="L4:M4"/>
  </mergeCells>
  <pageMargins left="0.7" right="0.7" top="0.75" bottom="0.75" header="0.3" footer="0.3"/>
  <pageSetup orientation="landscape" r:id="rId1"/>
  <headerFooter>
    <oddHeader>&amp;C&amp;"Arial,Bold"&amp;10 6D024-202295/A
ANNEX F
TECHNICAL EVALUATION CRITERIA</oddHeader>
    <oddFooter>&amp;C&amp;"Arial,Bold"&amp;10Page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showRuler="0" view="pageLayout" zoomScaleNormal="100" workbookViewId="0">
      <selection activeCell="I21" sqref="I21:K21"/>
    </sheetView>
  </sheetViews>
  <sheetFormatPr defaultRowHeight="15" x14ac:dyDescent="0.25"/>
  <cols>
    <col min="1" max="1" width="4.85546875" customWidth="1"/>
    <col min="11" max="11" width="11.42578125" customWidth="1"/>
  </cols>
  <sheetData>
    <row r="1" spans="1:13" x14ac:dyDescent="0.25">
      <c r="A1" s="1"/>
      <c r="B1" s="1"/>
      <c r="C1" s="1"/>
      <c r="D1" s="1"/>
      <c r="E1" s="1"/>
      <c r="F1" s="1"/>
      <c r="G1" s="1"/>
      <c r="H1" s="1"/>
      <c r="I1" s="1"/>
      <c r="J1" s="1"/>
      <c r="K1" s="1"/>
      <c r="L1" s="1"/>
      <c r="M1" s="1"/>
    </row>
    <row r="2" spans="1:13" x14ac:dyDescent="0.25">
      <c r="A2" s="43" t="s">
        <v>217</v>
      </c>
      <c r="B2" s="44"/>
      <c r="C2" s="44"/>
      <c r="D2" s="44"/>
      <c r="E2" s="44"/>
      <c r="F2" s="44"/>
      <c r="G2" s="44"/>
      <c r="H2" s="44"/>
      <c r="I2" s="44"/>
      <c r="J2" s="44"/>
      <c r="K2" s="44"/>
      <c r="L2" s="44"/>
      <c r="M2" s="44"/>
    </row>
    <row r="3" spans="1:13" x14ac:dyDescent="0.25">
      <c r="A3" s="1"/>
      <c r="B3" s="1"/>
      <c r="C3" s="1"/>
      <c r="D3" s="1"/>
      <c r="E3" s="1"/>
      <c r="F3" s="1"/>
      <c r="G3" s="1"/>
      <c r="H3" s="1"/>
      <c r="I3" s="92" t="s">
        <v>40</v>
      </c>
      <c r="J3" s="92"/>
      <c r="K3" s="92"/>
      <c r="L3" s="65" t="str">
        <f>COUNTA($I$8:$I$21)&amp;"/"&amp;COUNTA($G$8:$G$21)</f>
        <v>0/11</v>
      </c>
      <c r="M3" s="65"/>
    </row>
    <row r="4" spans="1:13" x14ac:dyDescent="0.25">
      <c r="A4" s="1"/>
      <c r="B4" s="1"/>
      <c r="C4" s="1"/>
      <c r="D4" s="1"/>
      <c r="E4" s="1"/>
      <c r="F4" s="1"/>
      <c r="G4" s="1"/>
      <c r="H4" s="1"/>
      <c r="I4" s="92" t="s">
        <v>41</v>
      </c>
      <c r="J4" s="92"/>
      <c r="K4" s="92"/>
      <c r="L4" s="93">
        <f>COUNTA($I$8:$I$21)/COUNTA($G$8:$G$21)</f>
        <v>0</v>
      </c>
      <c r="M4" s="93"/>
    </row>
    <row r="5" spans="1:13" ht="15.75" thickBot="1" x14ac:dyDescent="0.3">
      <c r="A5" s="1"/>
      <c r="B5" s="1"/>
      <c r="C5" s="1"/>
      <c r="D5" s="1"/>
      <c r="E5" s="1"/>
      <c r="F5" s="1"/>
      <c r="G5" s="1"/>
      <c r="H5" s="1"/>
      <c r="I5" s="1"/>
      <c r="J5" s="1"/>
      <c r="K5" s="1"/>
      <c r="L5" s="1"/>
      <c r="M5" s="1"/>
    </row>
    <row r="6" spans="1:13" x14ac:dyDescent="0.25">
      <c r="A6" s="12" t="s">
        <v>42</v>
      </c>
      <c r="B6" s="94" t="s">
        <v>57</v>
      </c>
      <c r="C6" s="94"/>
      <c r="D6" s="94"/>
      <c r="E6" s="94"/>
      <c r="F6" s="94"/>
      <c r="G6" s="95" t="s">
        <v>76</v>
      </c>
      <c r="H6" s="95"/>
      <c r="I6" s="18"/>
      <c r="J6" s="18" t="s">
        <v>56</v>
      </c>
      <c r="K6" s="18"/>
      <c r="L6" s="96" t="s">
        <v>75</v>
      </c>
      <c r="M6" s="97"/>
    </row>
    <row r="7" spans="1:13" ht="15" customHeight="1" x14ac:dyDescent="0.25">
      <c r="A7" s="20">
        <v>4.0999999999999996</v>
      </c>
      <c r="B7" s="153" t="s">
        <v>204</v>
      </c>
      <c r="C7" s="153"/>
      <c r="D7" s="153"/>
      <c r="E7" s="153"/>
      <c r="F7" s="153"/>
      <c r="G7" s="153"/>
      <c r="H7" s="153"/>
      <c r="I7" s="153"/>
      <c r="J7" s="153"/>
      <c r="K7" s="153"/>
      <c r="L7" s="153"/>
      <c r="M7" s="154"/>
    </row>
    <row r="8" spans="1:13" ht="25.5" x14ac:dyDescent="0.25">
      <c r="A8" s="29" t="s">
        <v>93</v>
      </c>
      <c r="B8" s="58" t="s">
        <v>206</v>
      </c>
      <c r="C8" s="58"/>
      <c r="D8" s="58"/>
      <c r="E8" s="58"/>
      <c r="F8" s="58"/>
      <c r="G8" s="63" t="s">
        <v>119</v>
      </c>
      <c r="H8" s="63"/>
      <c r="I8" s="83"/>
      <c r="J8" s="83"/>
      <c r="K8" s="83"/>
      <c r="L8" s="63">
        <f>IF(G8="High",15,IF(G8="Medium",9,3))</f>
        <v>9</v>
      </c>
      <c r="M8" s="155"/>
    </row>
    <row r="9" spans="1:13" x14ac:dyDescent="0.25">
      <c r="A9" s="36">
        <v>4.2</v>
      </c>
      <c r="B9" s="150" t="s">
        <v>162</v>
      </c>
      <c r="C9" s="151"/>
      <c r="D9" s="151"/>
      <c r="E9" s="151"/>
      <c r="F9" s="151"/>
      <c r="G9" s="151"/>
      <c r="H9" s="151"/>
      <c r="I9" s="151"/>
      <c r="J9" s="151"/>
      <c r="K9" s="151"/>
      <c r="L9" s="151"/>
      <c r="M9" s="152"/>
    </row>
    <row r="10" spans="1:13" ht="60" customHeight="1" x14ac:dyDescent="0.25">
      <c r="A10" s="29" t="s">
        <v>94</v>
      </c>
      <c r="B10" s="58" t="s">
        <v>207</v>
      </c>
      <c r="C10" s="58"/>
      <c r="D10" s="58"/>
      <c r="E10" s="58"/>
      <c r="F10" s="58"/>
      <c r="G10" s="63" t="s">
        <v>120</v>
      </c>
      <c r="H10" s="63"/>
      <c r="I10" s="83"/>
      <c r="J10" s="83"/>
      <c r="K10" s="83"/>
      <c r="L10" s="63">
        <f>IF(G10="High",15,IF(G10="Medium",9,3))</f>
        <v>15</v>
      </c>
      <c r="M10" s="155"/>
    </row>
    <row r="11" spans="1:13" x14ac:dyDescent="0.25">
      <c r="A11" s="36">
        <v>4.3</v>
      </c>
      <c r="B11" s="150" t="s">
        <v>164</v>
      </c>
      <c r="C11" s="151"/>
      <c r="D11" s="151"/>
      <c r="E11" s="151"/>
      <c r="F11" s="151"/>
      <c r="G11" s="151"/>
      <c r="H11" s="151"/>
      <c r="I11" s="151"/>
      <c r="J11" s="151"/>
      <c r="K11" s="151"/>
      <c r="L11" s="151"/>
      <c r="M11" s="152"/>
    </row>
    <row r="12" spans="1:13" ht="50.25" customHeight="1" x14ac:dyDescent="0.25">
      <c r="A12" s="29" t="s">
        <v>95</v>
      </c>
      <c r="B12" s="58" t="s">
        <v>208</v>
      </c>
      <c r="C12" s="58"/>
      <c r="D12" s="58"/>
      <c r="E12" s="58"/>
      <c r="F12" s="58"/>
      <c r="G12" s="63" t="s">
        <v>120</v>
      </c>
      <c r="H12" s="63"/>
      <c r="I12" s="83"/>
      <c r="J12" s="83"/>
      <c r="K12" s="83"/>
      <c r="L12" s="63">
        <f>IF(G12="High",15,IF(G12="Medium",9,3))</f>
        <v>15</v>
      </c>
      <c r="M12" s="155"/>
    </row>
    <row r="13" spans="1:13" ht="173.25" customHeight="1" x14ac:dyDescent="0.25">
      <c r="A13" s="29" t="s">
        <v>96</v>
      </c>
      <c r="B13" s="58" t="s">
        <v>209</v>
      </c>
      <c r="C13" s="58"/>
      <c r="D13" s="58"/>
      <c r="E13" s="58"/>
      <c r="F13" s="58"/>
      <c r="G13" s="63" t="s">
        <v>119</v>
      </c>
      <c r="H13" s="63"/>
      <c r="I13" s="83"/>
      <c r="J13" s="83"/>
      <c r="K13" s="83"/>
      <c r="L13" s="63">
        <f t="shared" ref="L13:L15" si="0">IF(G13="High",15,IF(G13="Medium",9,3))</f>
        <v>9</v>
      </c>
      <c r="M13" s="155"/>
    </row>
    <row r="14" spans="1:13" ht="141.75" customHeight="1" x14ac:dyDescent="0.25">
      <c r="A14" s="29" t="s">
        <v>97</v>
      </c>
      <c r="B14" s="58" t="s">
        <v>210</v>
      </c>
      <c r="C14" s="58"/>
      <c r="D14" s="58"/>
      <c r="E14" s="58"/>
      <c r="F14" s="58"/>
      <c r="G14" s="63" t="s">
        <v>121</v>
      </c>
      <c r="H14" s="63"/>
      <c r="I14" s="83"/>
      <c r="J14" s="83"/>
      <c r="K14" s="83"/>
      <c r="L14" s="63">
        <f t="shared" si="0"/>
        <v>3</v>
      </c>
      <c r="M14" s="155"/>
    </row>
    <row r="15" spans="1:13" ht="113.25" customHeight="1" x14ac:dyDescent="0.25">
      <c r="A15" s="29" t="s">
        <v>98</v>
      </c>
      <c r="B15" s="58" t="s">
        <v>211</v>
      </c>
      <c r="C15" s="58"/>
      <c r="D15" s="58"/>
      <c r="E15" s="58"/>
      <c r="F15" s="58"/>
      <c r="G15" s="63" t="s">
        <v>121</v>
      </c>
      <c r="H15" s="63"/>
      <c r="I15" s="83"/>
      <c r="J15" s="83"/>
      <c r="K15" s="83"/>
      <c r="L15" s="63">
        <f t="shared" si="0"/>
        <v>3</v>
      </c>
      <c r="M15" s="155"/>
    </row>
    <row r="16" spans="1:13" x14ac:dyDescent="0.25">
      <c r="A16" s="36">
        <v>4.4000000000000004</v>
      </c>
      <c r="B16" s="150" t="s">
        <v>205</v>
      </c>
      <c r="C16" s="151"/>
      <c r="D16" s="151"/>
      <c r="E16" s="151"/>
      <c r="F16" s="151"/>
      <c r="G16" s="151"/>
      <c r="H16" s="151"/>
      <c r="I16" s="151"/>
      <c r="J16" s="151"/>
      <c r="K16" s="151"/>
      <c r="L16" s="151"/>
      <c r="M16" s="152"/>
    </row>
    <row r="17" spans="1:13" ht="141.75" customHeight="1" x14ac:dyDescent="0.25">
      <c r="A17" s="29" t="s">
        <v>99</v>
      </c>
      <c r="B17" s="58" t="s">
        <v>212</v>
      </c>
      <c r="C17" s="58"/>
      <c r="D17" s="58"/>
      <c r="E17" s="58"/>
      <c r="F17" s="58"/>
      <c r="G17" s="63" t="s">
        <v>120</v>
      </c>
      <c r="H17" s="63"/>
      <c r="I17" s="83"/>
      <c r="J17" s="83"/>
      <c r="K17" s="83"/>
      <c r="L17" s="63">
        <f>IF(G17="High",15,IF(G17="Medium",9,3))</f>
        <v>15</v>
      </c>
      <c r="M17" s="155"/>
    </row>
    <row r="18" spans="1:13" ht="121.5" customHeight="1" x14ac:dyDescent="0.25">
      <c r="A18" s="29" t="s">
        <v>100</v>
      </c>
      <c r="B18" s="58" t="s">
        <v>213</v>
      </c>
      <c r="C18" s="58"/>
      <c r="D18" s="58"/>
      <c r="E18" s="58"/>
      <c r="F18" s="58"/>
      <c r="G18" s="63" t="s">
        <v>121</v>
      </c>
      <c r="H18" s="63"/>
      <c r="I18" s="83"/>
      <c r="J18" s="83"/>
      <c r="K18" s="83"/>
      <c r="L18" s="63">
        <f t="shared" ref="L18:L21" si="1">IF(G18="High",15,IF(G18="Medium",9,3))</f>
        <v>3</v>
      </c>
      <c r="M18" s="155"/>
    </row>
    <row r="19" spans="1:13" ht="111" customHeight="1" x14ac:dyDescent="0.25">
      <c r="A19" s="29" t="s">
        <v>101</v>
      </c>
      <c r="B19" s="58" t="s">
        <v>214</v>
      </c>
      <c r="C19" s="58"/>
      <c r="D19" s="58"/>
      <c r="E19" s="58"/>
      <c r="F19" s="58"/>
      <c r="G19" s="63" t="s">
        <v>121</v>
      </c>
      <c r="H19" s="63"/>
      <c r="I19" s="83"/>
      <c r="J19" s="83"/>
      <c r="K19" s="83"/>
      <c r="L19" s="63">
        <f t="shared" si="1"/>
        <v>3</v>
      </c>
      <c r="M19" s="155"/>
    </row>
    <row r="20" spans="1:13" ht="107.25" customHeight="1" x14ac:dyDescent="0.25">
      <c r="A20" s="29" t="s">
        <v>102</v>
      </c>
      <c r="B20" s="58" t="s">
        <v>215</v>
      </c>
      <c r="C20" s="58"/>
      <c r="D20" s="58"/>
      <c r="E20" s="58"/>
      <c r="F20" s="58"/>
      <c r="G20" s="63" t="s">
        <v>121</v>
      </c>
      <c r="H20" s="63"/>
      <c r="I20" s="83"/>
      <c r="J20" s="83"/>
      <c r="K20" s="83"/>
      <c r="L20" s="63">
        <f t="shared" si="1"/>
        <v>3</v>
      </c>
      <c r="M20" s="155"/>
    </row>
    <row r="21" spans="1:13" ht="82.5" customHeight="1" thickBot="1" x14ac:dyDescent="0.3">
      <c r="A21" s="30" t="s">
        <v>103</v>
      </c>
      <c r="B21" s="67" t="s">
        <v>216</v>
      </c>
      <c r="C21" s="67"/>
      <c r="D21" s="67"/>
      <c r="E21" s="67"/>
      <c r="F21" s="67"/>
      <c r="G21" s="156" t="s">
        <v>119</v>
      </c>
      <c r="H21" s="156"/>
      <c r="I21" s="89"/>
      <c r="J21" s="89"/>
      <c r="K21" s="89"/>
      <c r="L21" s="63">
        <f t="shared" si="1"/>
        <v>9</v>
      </c>
      <c r="M21" s="155"/>
    </row>
    <row r="22" spans="1:13" x14ac:dyDescent="0.25">
      <c r="A22" s="1"/>
      <c r="B22" s="1"/>
      <c r="C22" s="1"/>
      <c r="D22" s="1"/>
      <c r="E22" s="1"/>
      <c r="F22" s="1"/>
      <c r="G22" s="1"/>
      <c r="H22" s="1"/>
      <c r="I22" s="1"/>
      <c r="J22" s="145" t="s">
        <v>122</v>
      </c>
      <c r="K22" s="145"/>
      <c r="L22" s="147">
        <f>SUM(L8,L10,L12:M15,L17:M21)</f>
        <v>87</v>
      </c>
      <c r="M22" s="147"/>
    </row>
    <row r="23" spans="1:13" x14ac:dyDescent="0.25">
      <c r="A23" s="1"/>
      <c r="B23" s="1"/>
      <c r="C23" s="1"/>
      <c r="D23" s="1"/>
      <c r="E23" s="1"/>
      <c r="F23" s="1"/>
      <c r="G23" s="1"/>
      <c r="H23" s="1"/>
      <c r="I23" s="1"/>
      <c r="J23" s="146" t="s">
        <v>123</v>
      </c>
      <c r="K23" s="146"/>
      <c r="L23" s="148">
        <f>Instructions!H14</f>
        <v>0.15</v>
      </c>
      <c r="M23" s="149"/>
    </row>
    <row r="24" spans="1:13" x14ac:dyDescent="0.25">
      <c r="A24" s="1"/>
      <c r="B24" s="1"/>
      <c r="C24" s="1"/>
      <c r="D24" s="1"/>
      <c r="E24" s="1"/>
      <c r="F24" s="1"/>
      <c r="G24" s="1"/>
      <c r="H24" s="1"/>
      <c r="I24" s="1"/>
      <c r="J24" s="1"/>
      <c r="K24" s="1"/>
      <c r="L24" s="1"/>
      <c r="M24" s="1"/>
    </row>
    <row r="25" spans="1:13" x14ac:dyDescent="0.25">
      <c r="A25" s="1"/>
      <c r="B25" s="1"/>
      <c r="C25" s="1"/>
      <c r="D25" s="1"/>
      <c r="E25" s="1"/>
      <c r="F25" s="1"/>
      <c r="G25" s="1"/>
      <c r="H25" s="1"/>
      <c r="I25" s="1"/>
      <c r="J25" s="1"/>
      <c r="K25" s="1"/>
      <c r="L25" s="1"/>
      <c r="M25" s="1"/>
    </row>
    <row r="26" spans="1:13" x14ac:dyDescent="0.25">
      <c r="A26" s="1"/>
      <c r="B26" s="1"/>
      <c r="C26" s="1"/>
      <c r="D26" s="1"/>
      <c r="E26" s="1"/>
      <c r="F26" s="1"/>
      <c r="G26" s="1"/>
      <c r="H26" s="1"/>
      <c r="I26" s="1"/>
      <c r="J26" s="1"/>
      <c r="K26" s="1"/>
      <c r="L26" s="1"/>
      <c r="M26" s="1"/>
    </row>
    <row r="27" spans="1:13" x14ac:dyDescent="0.25">
      <c r="A27" s="1"/>
      <c r="B27" s="1"/>
      <c r="C27" s="1"/>
      <c r="D27" s="1"/>
      <c r="E27" s="1"/>
      <c r="F27" s="1"/>
      <c r="G27" s="1"/>
      <c r="H27" s="1"/>
      <c r="I27" s="1"/>
      <c r="J27" s="1"/>
      <c r="K27" s="1"/>
      <c r="L27" s="1"/>
      <c r="M27" s="1"/>
    </row>
    <row r="28" spans="1:13" x14ac:dyDescent="0.25">
      <c r="A28" s="1"/>
      <c r="B28" s="1"/>
      <c r="C28" s="1"/>
      <c r="D28" s="1"/>
      <c r="E28" s="1"/>
      <c r="F28" s="1"/>
      <c r="G28" s="1"/>
      <c r="H28" s="1"/>
      <c r="I28" s="1"/>
      <c r="J28" s="1"/>
      <c r="K28" s="1"/>
      <c r="L28" s="1"/>
      <c r="M28" s="1"/>
    </row>
    <row r="29" spans="1:13" x14ac:dyDescent="0.25">
      <c r="A29" s="1"/>
      <c r="B29" s="1"/>
      <c r="C29" s="1"/>
      <c r="D29" s="1"/>
      <c r="E29" s="1"/>
      <c r="F29" s="1"/>
      <c r="G29" s="1"/>
      <c r="H29" s="1"/>
      <c r="I29" s="1"/>
      <c r="J29" s="1"/>
      <c r="K29" s="1"/>
      <c r="L29" s="1"/>
      <c r="M29" s="1"/>
    </row>
    <row r="30" spans="1:13" x14ac:dyDescent="0.25">
      <c r="A30" s="1"/>
      <c r="B30" s="1"/>
      <c r="C30" s="1"/>
      <c r="D30" s="1"/>
      <c r="E30" s="1"/>
      <c r="F30" s="1"/>
      <c r="G30" s="1"/>
      <c r="H30" s="1"/>
      <c r="I30" s="1"/>
      <c r="J30" s="1"/>
      <c r="K30" s="1"/>
      <c r="L30" s="1"/>
      <c r="M30" s="1"/>
    </row>
    <row r="31" spans="1:13" x14ac:dyDescent="0.25">
      <c r="A31" s="1"/>
      <c r="B31" s="1"/>
      <c r="C31" s="1"/>
      <c r="D31" s="1"/>
      <c r="E31" s="1"/>
      <c r="F31" s="1"/>
      <c r="G31" s="1"/>
      <c r="H31" s="1"/>
      <c r="I31" s="1"/>
      <c r="J31" s="1"/>
      <c r="K31" s="1"/>
      <c r="L31" s="1"/>
      <c r="M31" s="1"/>
    </row>
    <row r="32" spans="1:13" x14ac:dyDescent="0.25">
      <c r="A32" s="1"/>
      <c r="B32" s="1"/>
      <c r="C32" s="1"/>
      <c r="D32" s="1"/>
      <c r="E32" s="1"/>
      <c r="F32" s="1"/>
      <c r="G32" s="1"/>
      <c r="H32" s="1"/>
      <c r="I32" s="1"/>
      <c r="J32" s="1"/>
      <c r="K32" s="1"/>
      <c r="L32" s="1"/>
      <c r="M32" s="1"/>
    </row>
    <row r="33" spans="1:13" x14ac:dyDescent="0.25">
      <c r="A33" s="1"/>
      <c r="B33" s="1"/>
      <c r="C33" s="1"/>
      <c r="D33" s="1"/>
      <c r="E33" s="1"/>
      <c r="F33" s="1"/>
      <c r="G33" s="1"/>
      <c r="H33" s="1"/>
      <c r="I33" s="1"/>
      <c r="J33" s="1"/>
      <c r="K33" s="1"/>
      <c r="L33" s="1"/>
      <c r="M33" s="1"/>
    </row>
    <row r="34" spans="1:13" x14ac:dyDescent="0.25">
      <c r="A34" s="1"/>
      <c r="B34" s="1"/>
      <c r="C34" s="1"/>
      <c r="D34" s="1"/>
      <c r="E34" s="1"/>
      <c r="F34" s="1"/>
      <c r="G34" s="1"/>
      <c r="H34" s="1"/>
      <c r="I34" s="1"/>
      <c r="J34" s="1"/>
      <c r="K34" s="1"/>
      <c r="L34" s="1"/>
      <c r="M34" s="1"/>
    </row>
  </sheetData>
  <sheetProtection algorithmName="SHA-512" hashValue="W9bXEcCQQwFXdNxCsSWsBElWPoAFI2tifUZ9UadpX3JJPo6Ecixx02v+MxmtNixzlTR7MCSTP2NCSwPPpZdYwg==" saltValue="o59/C+HmEb3QqFurTaCF8A==" spinCount="100000" sheet="1" objects="1" scenarios="1" formatRows="0" selectLockedCells="1"/>
  <mergeCells count="60">
    <mergeCell ref="L21:M21"/>
    <mergeCell ref="G21:H21"/>
    <mergeCell ref="J22:K22"/>
    <mergeCell ref="L22:M22"/>
    <mergeCell ref="J23:K23"/>
    <mergeCell ref="L23:M23"/>
    <mergeCell ref="I21:K21"/>
    <mergeCell ref="L10:M10"/>
    <mergeCell ref="L12:M12"/>
    <mergeCell ref="L13:M13"/>
    <mergeCell ref="L14:M14"/>
    <mergeCell ref="L15:M15"/>
    <mergeCell ref="B11:M11"/>
    <mergeCell ref="I10:K10"/>
    <mergeCell ref="I12:K12"/>
    <mergeCell ref="I13:K13"/>
    <mergeCell ref="I14:K14"/>
    <mergeCell ref="I15:K15"/>
    <mergeCell ref="G10:H10"/>
    <mergeCell ref="G12:H12"/>
    <mergeCell ref="G13:H13"/>
    <mergeCell ref="G15:H15"/>
    <mergeCell ref="G14:H14"/>
    <mergeCell ref="G17:H17"/>
    <mergeCell ref="G18:H18"/>
    <mergeCell ref="G19:H19"/>
    <mergeCell ref="G20:H20"/>
    <mergeCell ref="B16:M16"/>
    <mergeCell ref="I17:K17"/>
    <mergeCell ref="I18:K18"/>
    <mergeCell ref="I19:K19"/>
    <mergeCell ref="I20:K20"/>
    <mergeCell ref="L17:M17"/>
    <mergeCell ref="L18:M18"/>
    <mergeCell ref="L19:M19"/>
    <mergeCell ref="L20:M20"/>
    <mergeCell ref="B21:F21"/>
    <mergeCell ref="B10:F10"/>
    <mergeCell ref="B12:F12"/>
    <mergeCell ref="B13:F13"/>
    <mergeCell ref="B14:F14"/>
    <mergeCell ref="B15:F15"/>
    <mergeCell ref="B17:F17"/>
    <mergeCell ref="B18:F18"/>
    <mergeCell ref="B19:F19"/>
    <mergeCell ref="B20:F20"/>
    <mergeCell ref="B9:M9"/>
    <mergeCell ref="L6:M6"/>
    <mergeCell ref="B6:F6"/>
    <mergeCell ref="G6:H6"/>
    <mergeCell ref="A2:M2"/>
    <mergeCell ref="I3:K3"/>
    <mergeCell ref="L3:M3"/>
    <mergeCell ref="I4:K4"/>
    <mergeCell ref="L4:M4"/>
    <mergeCell ref="B7:M7"/>
    <mergeCell ref="B8:F8"/>
    <mergeCell ref="G8:H8"/>
    <mergeCell ref="I8:K8"/>
    <mergeCell ref="L8:M8"/>
  </mergeCells>
  <pageMargins left="0.7" right="0.7" top="0.75" bottom="0.75" header="0.3" footer="0.3"/>
  <pageSetup orientation="landscape" r:id="rId1"/>
  <headerFooter>
    <oddHeader>&amp;C&amp;"Arial,Bold"&amp;10 6D024-202295/A
ANNEX F
TECHNICAL EVALUATION CRITERIA</oddHeader>
    <oddFooter>&amp;C&amp;"Arial,Bold"&amp;10Page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showRuler="0" view="pageLayout" topLeftCell="A25" zoomScaleNormal="100" workbookViewId="0">
      <selection activeCell="I8" sqref="I8:K8"/>
    </sheetView>
  </sheetViews>
  <sheetFormatPr defaultRowHeight="15" x14ac:dyDescent="0.25"/>
  <cols>
    <col min="9" max="9" width="8.42578125" customWidth="1"/>
    <col min="11" max="11" width="10.42578125" customWidth="1"/>
  </cols>
  <sheetData>
    <row r="1" spans="1:13" x14ac:dyDescent="0.25">
      <c r="A1" s="1"/>
      <c r="B1" s="1"/>
      <c r="C1" s="1"/>
      <c r="D1" s="1"/>
      <c r="E1" s="1"/>
      <c r="F1" s="1"/>
      <c r="G1" s="1"/>
      <c r="H1" s="1"/>
      <c r="I1" s="1"/>
      <c r="J1" s="1"/>
      <c r="K1" s="1"/>
      <c r="L1" s="1"/>
      <c r="M1" s="1"/>
    </row>
    <row r="2" spans="1:13" x14ac:dyDescent="0.25">
      <c r="A2" s="45" t="s">
        <v>168</v>
      </c>
      <c r="B2" s="45"/>
      <c r="C2" s="45"/>
      <c r="D2" s="45"/>
      <c r="E2" s="45"/>
      <c r="F2" s="45"/>
      <c r="G2" s="45"/>
      <c r="H2" s="45"/>
      <c r="I2" s="45"/>
      <c r="J2" s="45"/>
      <c r="K2" s="45"/>
      <c r="L2" s="45"/>
      <c r="M2" s="45"/>
    </row>
    <row r="3" spans="1:13" x14ac:dyDescent="0.25">
      <c r="A3" s="1"/>
      <c r="B3" s="1"/>
      <c r="C3" s="1"/>
      <c r="D3" s="1"/>
      <c r="E3" s="1"/>
      <c r="F3" s="1"/>
      <c r="G3" s="1"/>
      <c r="H3" s="1"/>
      <c r="I3" s="92" t="s">
        <v>40</v>
      </c>
      <c r="J3" s="92"/>
      <c r="K3" s="92"/>
      <c r="L3" s="65" t="str">
        <f>COUNTA($I$8:$I$27)&amp;"/"&amp;COUNTA($G$8:$G$27)</f>
        <v>0/15</v>
      </c>
      <c r="M3" s="65"/>
    </row>
    <row r="4" spans="1:13" x14ac:dyDescent="0.25">
      <c r="A4" s="1"/>
      <c r="B4" s="1"/>
      <c r="C4" s="1"/>
      <c r="D4" s="1"/>
      <c r="E4" s="1"/>
      <c r="F4" s="1"/>
      <c r="G4" s="1"/>
      <c r="H4" s="1"/>
      <c r="I4" s="92" t="s">
        <v>41</v>
      </c>
      <c r="J4" s="92"/>
      <c r="K4" s="92"/>
      <c r="L4" s="93">
        <f>COUNTA($I$8:$I$27)/COUNTA($G$8:$G$27)</f>
        <v>0</v>
      </c>
      <c r="M4" s="93"/>
    </row>
    <row r="5" spans="1:13" ht="15.75" thickBot="1" x14ac:dyDescent="0.3">
      <c r="A5" s="1"/>
      <c r="B5" s="1"/>
      <c r="C5" s="1"/>
      <c r="D5" s="1"/>
      <c r="E5" s="1"/>
      <c r="F5" s="1"/>
      <c r="G5" s="1"/>
      <c r="H5" s="1"/>
      <c r="I5" s="1"/>
      <c r="J5" s="1"/>
      <c r="K5" s="1"/>
      <c r="L5" s="1"/>
      <c r="M5" s="1"/>
    </row>
    <row r="6" spans="1:13" x14ac:dyDescent="0.25">
      <c r="A6" s="12" t="s">
        <v>42</v>
      </c>
      <c r="B6" s="94" t="s">
        <v>57</v>
      </c>
      <c r="C6" s="94"/>
      <c r="D6" s="94"/>
      <c r="E6" s="94"/>
      <c r="F6" s="94"/>
      <c r="G6" s="95" t="s">
        <v>76</v>
      </c>
      <c r="H6" s="95"/>
      <c r="I6" s="18"/>
      <c r="J6" s="18" t="s">
        <v>56</v>
      </c>
      <c r="K6" s="18"/>
      <c r="L6" s="96" t="s">
        <v>75</v>
      </c>
      <c r="M6" s="97"/>
    </row>
    <row r="7" spans="1:13" ht="15" customHeight="1" x14ac:dyDescent="0.25">
      <c r="A7" s="20">
        <v>5.0999999999999996</v>
      </c>
      <c r="B7" s="153" t="s">
        <v>58</v>
      </c>
      <c r="C7" s="153"/>
      <c r="D7" s="153"/>
      <c r="E7" s="153"/>
      <c r="F7" s="153"/>
      <c r="G7" s="153"/>
      <c r="H7" s="153"/>
      <c r="I7" s="153"/>
      <c r="J7" s="153"/>
      <c r="K7" s="153"/>
      <c r="L7" s="153"/>
      <c r="M7" s="154"/>
    </row>
    <row r="8" spans="1:13" ht="161.25" customHeight="1" x14ac:dyDescent="0.25">
      <c r="A8" s="14" t="s">
        <v>104</v>
      </c>
      <c r="B8" s="58" t="s">
        <v>218</v>
      </c>
      <c r="C8" s="50"/>
      <c r="D8" s="50"/>
      <c r="E8" s="50"/>
      <c r="F8" s="50"/>
      <c r="G8" s="54" t="s">
        <v>120</v>
      </c>
      <c r="H8" s="54"/>
      <c r="I8" s="83"/>
      <c r="J8" s="83"/>
      <c r="K8" s="83"/>
      <c r="L8" s="54">
        <f>IF(G8="High",15,IF(G8="Medium",9,3))</f>
        <v>15</v>
      </c>
      <c r="M8" s="136"/>
    </row>
    <row r="9" spans="1:13" ht="108" customHeight="1" x14ac:dyDescent="0.25">
      <c r="A9" s="14" t="s">
        <v>105</v>
      </c>
      <c r="B9" s="58" t="s">
        <v>224</v>
      </c>
      <c r="C9" s="50"/>
      <c r="D9" s="50"/>
      <c r="E9" s="50"/>
      <c r="F9" s="50"/>
      <c r="G9" s="54" t="s">
        <v>119</v>
      </c>
      <c r="H9" s="54"/>
      <c r="I9" s="83"/>
      <c r="J9" s="83"/>
      <c r="K9" s="83"/>
      <c r="L9" s="54">
        <f t="shared" ref="L9:L13" si="0">IF(G9="High",15,IF(G9="Medium",9,3))</f>
        <v>9</v>
      </c>
      <c r="M9" s="136"/>
    </row>
    <row r="10" spans="1:13" ht="186.75" customHeight="1" x14ac:dyDescent="0.25">
      <c r="A10" s="14" t="s">
        <v>106</v>
      </c>
      <c r="B10" s="58" t="s">
        <v>225</v>
      </c>
      <c r="C10" s="50"/>
      <c r="D10" s="50"/>
      <c r="E10" s="50"/>
      <c r="F10" s="50"/>
      <c r="G10" s="54" t="s">
        <v>119</v>
      </c>
      <c r="H10" s="54"/>
      <c r="I10" s="83"/>
      <c r="J10" s="83"/>
      <c r="K10" s="83"/>
      <c r="L10" s="54">
        <f t="shared" si="0"/>
        <v>9</v>
      </c>
      <c r="M10" s="136"/>
    </row>
    <row r="11" spans="1:13" ht="133.5" customHeight="1" x14ac:dyDescent="0.25">
      <c r="A11" s="14" t="s">
        <v>107</v>
      </c>
      <c r="B11" s="58" t="s">
        <v>226</v>
      </c>
      <c r="C11" s="50"/>
      <c r="D11" s="50"/>
      <c r="E11" s="50"/>
      <c r="F11" s="50"/>
      <c r="G11" s="54" t="s">
        <v>119</v>
      </c>
      <c r="H11" s="54"/>
      <c r="I11" s="83"/>
      <c r="J11" s="83"/>
      <c r="K11" s="83"/>
      <c r="L11" s="54">
        <f t="shared" si="0"/>
        <v>9</v>
      </c>
      <c r="M11" s="136"/>
    </row>
    <row r="12" spans="1:13" ht="105" customHeight="1" x14ac:dyDescent="0.25">
      <c r="A12" s="14" t="s">
        <v>108</v>
      </c>
      <c r="B12" s="58" t="s">
        <v>227</v>
      </c>
      <c r="C12" s="50"/>
      <c r="D12" s="50"/>
      <c r="E12" s="50"/>
      <c r="F12" s="50"/>
      <c r="G12" s="54" t="s">
        <v>121</v>
      </c>
      <c r="H12" s="54"/>
      <c r="I12" s="83"/>
      <c r="J12" s="83"/>
      <c r="K12" s="83"/>
      <c r="L12" s="54">
        <f t="shared" si="0"/>
        <v>3</v>
      </c>
      <c r="M12" s="136"/>
    </row>
    <row r="13" spans="1:13" ht="67.5" customHeight="1" x14ac:dyDescent="0.25">
      <c r="A13" s="14" t="s">
        <v>109</v>
      </c>
      <c r="B13" s="58" t="s">
        <v>228</v>
      </c>
      <c r="C13" s="50"/>
      <c r="D13" s="50"/>
      <c r="E13" s="50"/>
      <c r="F13" s="50"/>
      <c r="G13" s="54" t="s">
        <v>119</v>
      </c>
      <c r="H13" s="54"/>
      <c r="I13" s="83"/>
      <c r="J13" s="83"/>
      <c r="K13" s="83"/>
      <c r="L13" s="54">
        <f t="shared" si="0"/>
        <v>9</v>
      </c>
      <c r="M13" s="136"/>
    </row>
    <row r="14" spans="1:13" x14ac:dyDescent="0.25">
      <c r="A14" s="20">
        <v>5.2</v>
      </c>
      <c r="B14" s="138" t="s">
        <v>219</v>
      </c>
      <c r="C14" s="139"/>
      <c r="D14" s="139"/>
      <c r="E14" s="139"/>
      <c r="F14" s="139"/>
      <c r="G14" s="139"/>
      <c r="H14" s="139"/>
      <c r="I14" s="139"/>
      <c r="J14" s="139"/>
      <c r="K14" s="139"/>
      <c r="L14" s="139"/>
      <c r="M14" s="140"/>
    </row>
    <row r="15" spans="1:13" ht="150" customHeight="1" x14ac:dyDescent="0.25">
      <c r="A15" s="14" t="s">
        <v>110</v>
      </c>
      <c r="B15" s="58" t="s">
        <v>229</v>
      </c>
      <c r="C15" s="50"/>
      <c r="D15" s="50"/>
      <c r="E15" s="50"/>
      <c r="F15" s="50"/>
      <c r="G15" s="54" t="s">
        <v>119</v>
      </c>
      <c r="H15" s="54"/>
      <c r="I15" s="83"/>
      <c r="J15" s="83"/>
      <c r="K15" s="83"/>
      <c r="L15" s="54">
        <f>IF(G15="High",15,IF(G15="Medium",9,3))</f>
        <v>9</v>
      </c>
      <c r="M15" s="136"/>
    </row>
    <row r="16" spans="1:13" ht="222.75" customHeight="1" x14ac:dyDescent="0.25">
      <c r="A16" s="14" t="s">
        <v>111</v>
      </c>
      <c r="B16" s="58" t="s">
        <v>230</v>
      </c>
      <c r="C16" s="50"/>
      <c r="D16" s="50"/>
      <c r="E16" s="50"/>
      <c r="F16" s="50"/>
      <c r="G16" s="54" t="s">
        <v>120</v>
      </c>
      <c r="H16" s="54"/>
      <c r="I16" s="83"/>
      <c r="J16" s="83"/>
      <c r="K16" s="83"/>
      <c r="L16" s="54">
        <f>IF(G16="High",15,IF(G16="Medium",9,3))</f>
        <v>15</v>
      </c>
      <c r="M16" s="136"/>
    </row>
    <row r="17" spans="1:13" x14ac:dyDescent="0.25">
      <c r="A17" s="20">
        <v>5.3</v>
      </c>
      <c r="B17" s="142" t="s">
        <v>223</v>
      </c>
      <c r="C17" s="143"/>
      <c r="D17" s="143"/>
      <c r="E17" s="143"/>
      <c r="F17" s="143"/>
      <c r="G17" s="143"/>
      <c r="H17" s="143"/>
      <c r="I17" s="143"/>
      <c r="J17" s="143"/>
      <c r="K17" s="143"/>
      <c r="L17" s="143"/>
      <c r="M17" s="144"/>
    </row>
    <row r="18" spans="1:13" ht="123" customHeight="1" x14ac:dyDescent="0.25">
      <c r="A18" s="14" t="s">
        <v>112</v>
      </c>
      <c r="B18" s="58" t="s">
        <v>231</v>
      </c>
      <c r="C18" s="50"/>
      <c r="D18" s="50"/>
      <c r="E18" s="50"/>
      <c r="F18" s="50"/>
      <c r="G18" s="54" t="s">
        <v>121</v>
      </c>
      <c r="H18" s="54"/>
      <c r="I18" s="83"/>
      <c r="J18" s="83"/>
      <c r="K18" s="83"/>
      <c r="L18" s="54">
        <f>IF(G18="High",15,IF(G18="Medium",9,3))</f>
        <v>3</v>
      </c>
      <c r="M18" s="136"/>
    </row>
    <row r="19" spans="1:13" ht="112.5" customHeight="1" x14ac:dyDescent="0.25">
      <c r="A19" s="14" t="s">
        <v>113</v>
      </c>
      <c r="B19" s="58" t="s">
        <v>232</v>
      </c>
      <c r="C19" s="50"/>
      <c r="D19" s="50"/>
      <c r="E19" s="50"/>
      <c r="F19" s="50"/>
      <c r="G19" s="54" t="s">
        <v>121</v>
      </c>
      <c r="H19" s="54"/>
      <c r="I19" s="83"/>
      <c r="J19" s="83"/>
      <c r="K19" s="83"/>
      <c r="L19" s="54">
        <f>IF(G19="High",15,IF(G19="Medium",9,3))</f>
        <v>3</v>
      </c>
      <c r="M19" s="136"/>
    </row>
    <row r="20" spans="1:13" x14ac:dyDescent="0.25">
      <c r="A20" s="20">
        <v>5.4</v>
      </c>
      <c r="B20" s="142" t="s">
        <v>220</v>
      </c>
      <c r="C20" s="143"/>
      <c r="D20" s="143"/>
      <c r="E20" s="143"/>
      <c r="F20" s="143"/>
      <c r="G20" s="143"/>
      <c r="H20" s="143"/>
      <c r="I20" s="143"/>
      <c r="J20" s="143"/>
      <c r="K20" s="143"/>
      <c r="L20" s="143"/>
      <c r="M20" s="144"/>
    </row>
    <row r="21" spans="1:13" ht="180" customHeight="1" x14ac:dyDescent="0.25">
      <c r="A21" s="14" t="s">
        <v>114</v>
      </c>
      <c r="B21" s="58" t="s">
        <v>236</v>
      </c>
      <c r="C21" s="50"/>
      <c r="D21" s="50"/>
      <c r="E21" s="50"/>
      <c r="F21" s="50"/>
      <c r="G21" s="54" t="s">
        <v>120</v>
      </c>
      <c r="H21" s="54"/>
      <c r="I21" s="83"/>
      <c r="J21" s="83"/>
      <c r="K21" s="83"/>
      <c r="L21" s="54">
        <f>IF(G21="High",15,IF(G21="Medium",9,3))</f>
        <v>15</v>
      </c>
      <c r="M21" s="136"/>
    </row>
    <row r="22" spans="1:13" ht="96.75" customHeight="1" x14ac:dyDescent="0.25">
      <c r="A22" s="14" t="s">
        <v>115</v>
      </c>
      <c r="B22" s="58" t="s">
        <v>233</v>
      </c>
      <c r="C22" s="50"/>
      <c r="D22" s="50"/>
      <c r="E22" s="50"/>
      <c r="F22" s="50"/>
      <c r="G22" s="54" t="s">
        <v>120</v>
      </c>
      <c r="H22" s="54"/>
      <c r="I22" s="83"/>
      <c r="J22" s="83"/>
      <c r="K22" s="83"/>
      <c r="L22" s="54">
        <f>IF(G22="High",15,IF(G22="Medium",9,3))</f>
        <v>15</v>
      </c>
      <c r="M22" s="136"/>
    </row>
    <row r="23" spans="1:13" x14ac:dyDescent="0.25">
      <c r="A23" s="20">
        <v>5.5</v>
      </c>
      <c r="B23" s="142" t="s">
        <v>221</v>
      </c>
      <c r="C23" s="143"/>
      <c r="D23" s="143"/>
      <c r="E23" s="143"/>
      <c r="F23" s="143"/>
      <c r="G23" s="143"/>
      <c r="H23" s="143"/>
      <c r="I23" s="143"/>
      <c r="J23" s="143"/>
      <c r="K23" s="143"/>
      <c r="L23" s="143"/>
      <c r="M23" s="144"/>
    </row>
    <row r="24" spans="1:13" ht="113.25" customHeight="1" x14ac:dyDescent="0.25">
      <c r="A24" s="14" t="s">
        <v>116</v>
      </c>
      <c r="B24" s="58" t="s">
        <v>234</v>
      </c>
      <c r="C24" s="50"/>
      <c r="D24" s="50"/>
      <c r="E24" s="50"/>
      <c r="F24" s="50"/>
      <c r="G24" s="54" t="s">
        <v>119</v>
      </c>
      <c r="H24" s="54"/>
      <c r="I24" s="83"/>
      <c r="J24" s="83"/>
      <c r="K24" s="83"/>
      <c r="L24" s="54">
        <f>IF(G24="High",15,IF(G24="Medium",9,3))</f>
        <v>9</v>
      </c>
      <c r="M24" s="136"/>
    </row>
    <row r="25" spans="1:13" x14ac:dyDescent="0.25">
      <c r="A25" s="20">
        <v>5.6</v>
      </c>
      <c r="B25" s="142" t="s">
        <v>222</v>
      </c>
      <c r="C25" s="143"/>
      <c r="D25" s="143"/>
      <c r="E25" s="143"/>
      <c r="F25" s="143"/>
      <c r="G25" s="143"/>
      <c r="H25" s="143"/>
      <c r="I25" s="143"/>
      <c r="J25" s="143"/>
      <c r="K25" s="143"/>
      <c r="L25" s="143"/>
      <c r="M25" s="144"/>
    </row>
    <row r="26" spans="1:13" ht="162.75" customHeight="1" x14ac:dyDescent="0.25">
      <c r="A26" s="14" t="s">
        <v>117</v>
      </c>
      <c r="B26" s="58" t="s">
        <v>237</v>
      </c>
      <c r="C26" s="50"/>
      <c r="D26" s="50"/>
      <c r="E26" s="50"/>
      <c r="F26" s="50"/>
      <c r="G26" s="54" t="s">
        <v>120</v>
      </c>
      <c r="H26" s="54"/>
      <c r="I26" s="83"/>
      <c r="J26" s="83"/>
      <c r="K26" s="83"/>
      <c r="L26" s="54">
        <f>IF(G26="High",15,IF(G26="Medium",9,3))</f>
        <v>15</v>
      </c>
      <c r="M26" s="136"/>
    </row>
    <row r="27" spans="1:13" ht="240.75" customHeight="1" thickBot="1" x14ac:dyDescent="0.3">
      <c r="A27" s="15" t="s">
        <v>118</v>
      </c>
      <c r="B27" s="67" t="s">
        <v>235</v>
      </c>
      <c r="C27" s="88"/>
      <c r="D27" s="88"/>
      <c r="E27" s="88"/>
      <c r="F27" s="88"/>
      <c r="G27" s="72" t="s">
        <v>119</v>
      </c>
      <c r="H27" s="72"/>
      <c r="I27" s="89"/>
      <c r="J27" s="89"/>
      <c r="K27" s="89"/>
      <c r="L27" s="54">
        <f>IF(G27="High",15,IF(G27="Medium",9,3))</f>
        <v>9</v>
      </c>
      <c r="M27" s="136"/>
    </row>
    <row r="28" spans="1:13" x14ac:dyDescent="0.25">
      <c r="A28" s="1"/>
      <c r="B28" s="1"/>
      <c r="C28" s="1"/>
      <c r="D28" s="1"/>
      <c r="E28" s="1"/>
      <c r="F28" s="1"/>
      <c r="G28" s="1"/>
      <c r="H28" s="1"/>
      <c r="I28" s="1"/>
      <c r="J28" s="145" t="s">
        <v>122</v>
      </c>
      <c r="K28" s="145"/>
      <c r="L28" s="147">
        <f>SUM(L8:M13,L15:M16,L18:M19,L21:M22,L24,L26:M27)</f>
        <v>147</v>
      </c>
      <c r="M28" s="147"/>
    </row>
    <row r="29" spans="1:13" x14ac:dyDescent="0.25">
      <c r="A29" s="1"/>
      <c r="B29" s="1"/>
      <c r="C29" s="1"/>
      <c r="D29" s="1"/>
      <c r="E29" s="1"/>
      <c r="F29" s="1"/>
      <c r="G29" s="1"/>
      <c r="H29" s="1"/>
      <c r="I29" s="1"/>
      <c r="J29" s="146" t="s">
        <v>123</v>
      </c>
      <c r="K29" s="146"/>
      <c r="L29" s="148">
        <f>Instructions!H15</f>
        <v>0.27</v>
      </c>
      <c r="M29" s="149"/>
    </row>
    <row r="30" spans="1:13" x14ac:dyDescent="0.25">
      <c r="A30" s="1"/>
      <c r="B30" s="1"/>
      <c r="C30" s="1"/>
      <c r="D30" s="1"/>
      <c r="E30" s="1"/>
      <c r="F30" s="1"/>
      <c r="G30" s="1"/>
      <c r="H30" s="1"/>
      <c r="I30" s="1"/>
      <c r="J30" s="1"/>
      <c r="K30" s="1"/>
      <c r="L30" s="1"/>
      <c r="M30" s="1"/>
    </row>
    <row r="31" spans="1:13" x14ac:dyDescent="0.25">
      <c r="A31" s="1"/>
      <c r="B31" s="1"/>
      <c r="C31" s="1"/>
      <c r="D31" s="1"/>
      <c r="E31" s="1"/>
      <c r="F31" s="1"/>
      <c r="G31" s="1"/>
      <c r="H31" s="1"/>
      <c r="I31" s="1"/>
      <c r="J31" s="1"/>
      <c r="K31" s="1"/>
      <c r="L31" s="1"/>
      <c r="M31" s="1"/>
    </row>
    <row r="32" spans="1:13" x14ac:dyDescent="0.25">
      <c r="A32" s="1"/>
      <c r="B32" s="1"/>
      <c r="C32" s="1"/>
      <c r="D32" s="1"/>
      <c r="E32" s="1"/>
      <c r="F32" s="1"/>
      <c r="G32" s="1"/>
      <c r="H32" s="1"/>
      <c r="I32" s="1"/>
      <c r="J32" s="1"/>
      <c r="K32" s="1"/>
      <c r="L32" s="1"/>
      <c r="M32" s="1"/>
    </row>
    <row r="33" spans="1:13" x14ac:dyDescent="0.25">
      <c r="A33" s="1"/>
      <c r="B33" s="1"/>
      <c r="C33" s="1"/>
      <c r="D33" s="1"/>
      <c r="E33" s="1"/>
      <c r="F33" s="1"/>
      <c r="G33" s="1"/>
      <c r="H33" s="1"/>
      <c r="I33" s="1"/>
      <c r="J33" s="1"/>
      <c r="K33" s="1"/>
      <c r="L33" s="1"/>
      <c r="M33" s="1"/>
    </row>
    <row r="34" spans="1:13" x14ac:dyDescent="0.25">
      <c r="A34" s="1"/>
      <c r="B34" s="1"/>
      <c r="C34" s="1"/>
      <c r="D34" s="1"/>
      <c r="E34" s="1"/>
      <c r="F34" s="1"/>
      <c r="G34" s="1"/>
      <c r="H34" s="1"/>
      <c r="I34" s="1"/>
      <c r="J34" s="1"/>
      <c r="K34" s="1"/>
      <c r="L34" s="1"/>
      <c r="M34" s="1"/>
    </row>
  </sheetData>
  <sheetProtection algorithmName="SHA-512" hashValue="R5y7hZ9iEP4vyIo5onLkqjmdU6ZhH+/JKWr9nLqOA+nZwVS6zV8gTI8SbFCVyW+wm0fEZPULGJ8zJHW9KeXC6g==" saltValue="6MQXhGlndIFTeLmWp1yqow==" spinCount="100000" sheet="1" objects="1" scenarios="1" formatRows="0" selectLockedCells="1"/>
  <mergeCells count="78">
    <mergeCell ref="J28:K28"/>
    <mergeCell ref="L28:M28"/>
    <mergeCell ref="J29:K29"/>
    <mergeCell ref="L29:M29"/>
    <mergeCell ref="L22:M22"/>
    <mergeCell ref="L24:M24"/>
    <mergeCell ref="L26:M26"/>
    <mergeCell ref="L27:M27"/>
    <mergeCell ref="B23:M23"/>
    <mergeCell ref="B25:M25"/>
    <mergeCell ref="I22:K22"/>
    <mergeCell ref="I24:K24"/>
    <mergeCell ref="I26:K26"/>
    <mergeCell ref="I27:K27"/>
    <mergeCell ref="G22:H22"/>
    <mergeCell ref="G24:H24"/>
    <mergeCell ref="L16:M16"/>
    <mergeCell ref="L18:M18"/>
    <mergeCell ref="L19:M19"/>
    <mergeCell ref="L21:M21"/>
    <mergeCell ref="B17:M17"/>
    <mergeCell ref="B20:M20"/>
    <mergeCell ref="I16:K16"/>
    <mergeCell ref="I18:K18"/>
    <mergeCell ref="I19:K19"/>
    <mergeCell ref="I21:K21"/>
    <mergeCell ref="L10:M10"/>
    <mergeCell ref="L11:M11"/>
    <mergeCell ref="L12:M12"/>
    <mergeCell ref="L13:M13"/>
    <mergeCell ref="L15:M15"/>
    <mergeCell ref="B14:M14"/>
    <mergeCell ref="I10:K10"/>
    <mergeCell ref="I11:K11"/>
    <mergeCell ref="I12:K12"/>
    <mergeCell ref="I13:K13"/>
    <mergeCell ref="I15:K15"/>
    <mergeCell ref="G10:H10"/>
    <mergeCell ref="G11:H11"/>
    <mergeCell ref="G12:H12"/>
    <mergeCell ref="G13:H13"/>
    <mergeCell ref="G15:H15"/>
    <mergeCell ref="G26:H26"/>
    <mergeCell ref="G27:H27"/>
    <mergeCell ref="G16:H16"/>
    <mergeCell ref="G18:H18"/>
    <mergeCell ref="G19:H19"/>
    <mergeCell ref="G21:H21"/>
    <mergeCell ref="B22:F22"/>
    <mergeCell ref="B24:F24"/>
    <mergeCell ref="B26:F26"/>
    <mergeCell ref="B27:F27"/>
    <mergeCell ref="B16:F16"/>
    <mergeCell ref="B18:F18"/>
    <mergeCell ref="B19:F19"/>
    <mergeCell ref="B21:F21"/>
    <mergeCell ref="B10:F10"/>
    <mergeCell ref="B11:F11"/>
    <mergeCell ref="B12:F12"/>
    <mergeCell ref="B13:F13"/>
    <mergeCell ref="B15:F15"/>
    <mergeCell ref="B8:F8"/>
    <mergeCell ref="G8:H8"/>
    <mergeCell ref="I8:K8"/>
    <mergeCell ref="L8:M8"/>
    <mergeCell ref="B9:F9"/>
    <mergeCell ref="G9:H9"/>
    <mergeCell ref="I9:K9"/>
    <mergeCell ref="L9:M9"/>
    <mergeCell ref="B6:F6"/>
    <mergeCell ref="G6:H6"/>
    <mergeCell ref="B7:M7"/>
    <mergeCell ref="A2:M2"/>
    <mergeCell ref="I3:K3"/>
    <mergeCell ref="L3:M3"/>
    <mergeCell ref="I4:K4"/>
    <mergeCell ref="L4:M4"/>
    <mergeCell ref="L6:M6"/>
  </mergeCells>
  <pageMargins left="0.7" right="0.7" top="0.75" bottom="0.75" header="0.3" footer="0.3"/>
  <pageSetup orientation="landscape" r:id="rId1"/>
  <headerFooter>
    <oddHeader>&amp;C&amp;"Arial,Bold"&amp;10 6D024-202295/A
ANNEX F
TECHNICAL EVALUATION CRITERIA</oddHeader>
    <oddFooter>&amp;C&amp;"Arial,Bold"&amp;10Page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showRuler="0" view="pageLayout" topLeftCell="A19" zoomScaleNormal="100" workbookViewId="0">
      <selection activeCell="G21" sqref="G21:H21"/>
    </sheetView>
  </sheetViews>
  <sheetFormatPr defaultRowHeight="15" x14ac:dyDescent="0.25"/>
  <cols>
    <col min="11" max="11" width="14.85546875" customWidth="1"/>
  </cols>
  <sheetData>
    <row r="1" spans="1:13" x14ac:dyDescent="0.25">
      <c r="A1" s="1"/>
      <c r="B1" s="1"/>
      <c r="C1" s="1"/>
      <c r="D1" s="1"/>
      <c r="E1" s="1"/>
      <c r="F1" s="1"/>
      <c r="G1" s="1"/>
      <c r="H1" s="1"/>
      <c r="I1" s="1"/>
      <c r="J1" s="1"/>
      <c r="K1" s="1"/>
      <c r="L1" s="1"/>
      <c r="M1" s="1"/>
    </row>
    <row r="2" spans="1:13" x14ac:dyDescent="0.25">
      <c r="A2" s="45" t="s">
        <v>169</v>
      </c>
      <c r="B2" s="45"/>
      <c r="C2" s="45"/>
      <c r="D2" s="45"/>
      <c r="E2" s="45"/>
      <c r="F2" s="45"/>
      <c r="G2" s="45"/>
      <c r="H2" s="45"/>
      <c r="I2" s="45"/>
      <c r="J2" s="45"/>
      <c r="K2" s="45"/>
      <c r="L2" s="45"/>
      <c r="M2" s="45"/>
    </row>
    <row r="3" spans="1:13" x14ac:dyDescent="0.25">
      <c r="A3" s="1"/>
      <c r="B3" s="1"/>
      <c r="C3" s="1"/>
      <c r="D3" s="1"/>
      <c r="E3" s="1"/>
      <c r="F3" s="1"/>
      <c r="G3" s="1"/>
      <c r="H3" s="1"/>
      <c r="I3" s="1"/>
      <c r="J3" s="1"/>
      <c r="K3" s="1"/>
      <c r="L3" s="1"/>
      <c r="M3" s="1"/>
    </row>
    <row r="4" spans="1:13" x14ac:dyDescent="0.25">
      <c r="A4" s="44" t="s">
        <v>131</v>
      </c>
      <c r="B4" s="44"/>
      <c r="C4" s="44"/>
      <c r="D4" s="44"/>
      <c r="E4" s="44"/>
      <c r="F4" s="44"/>
      <c r="G4" s="44"/>
      <c r="H4" s="44"/>
      <c r="I4" s="44"/>
      <c r="J4" s="44"/>
      <c r="K4" s="44"/>
      <c r="L4" s="44"/>
      <c r="M4" s="44"/>
    </row>
    <row r="5" spans="1:13" x14ac:dyDescent="0.25">
      <c r="A5" s="1"/>
      <c r="B5" s="1"/>
      <c r="C5" s="1"/>
      <c r="D5" s="1"/>
      <c r="E5" s="1"/>
      <c r="F5" s="1"/>
      <c r="G5" s="1"/>
      <c r="H5" s="1"/>
      <c r="I5" s="1"/>
      <c r="J5" s="1"/>
      <c r="K5" s="1"/>
      <c r="L5" s="1"/>
      <c r="M5" s="1"/>
    </row>
    <row r="6" spans="1:13" x14ac:dyDescent="0.25">
      <c r="A6" s="44" t="s">
        <v>132</v>
      </c>
      <c r="B6" s="44"/>
      <c r="C6" s="44"/>
      <c r="D6" s="44"/>
      <c r="E6" s="44"/>
      <c r="F6" s="44"/>
      <c r="G6" s="44"/>
      <c r="H6" s="44"/>
      <c r="I6" s="44"/>
      <c r="J6" s="44"/>
      <c r="K6" s="44"/>
      <c r="L6" s="44"/>
      <c r="M6" s="44"/>
    </row>
    <row r="7" spans="1:13" x14ac:dyDescent="0.25">
      <c r="A7" s="1"/>
      <c r="B7" s="1"/>
      <c r="C7" s="1"/>
      <c r="D7" s="1"/>
      <c r="E7" s="1"/>
      <c r="F7" s="1"/>
      <c r="G7" s="1"/>
      <c r="H7" s="1"/>
      <c r="I7" s="1"/>
      <c r="J7" s="1"/>
      <c r="K7" s="1"/>
      <c r="L7" s="1"/>
      <c r="M7" s="1"/>
    </row>
    <row r="8" spans="1:13" ht="15.75" thickBot="1" x14ac:dyDescent="0.3">
      <c r="A8" s="43" t="s">
        <v>133</v>
      </c>
      <c r="B8" s="43"/>
      <c r="C8" s="43"/>
      <c r="D8" s="43"/>
      <c r="E8" s="43"/>
      <c r="F8" s="43"/>
      <c r="G8" s="43"/>
      <c r="H8" s="43"/>
      <c r="I8" s="43"/>
      <c r="J8" s="43"/>
      <c r="K8" s="43"/>
      <c r="L8" s="43"/>
      <c r="M8" s="43"/>
    </row>
    <row r="9" spans="1:13" x14ac:dyDescent="0.25">
      <c r="A9" s="159" t="s">
        <v>134</v>
      </c>
      <c r="B9" s="85"/>
      <c r="C9" s="85"/>
      <c r="D9" s="85"/>
      <c r="E9" s="85"/>
      <c r="F9" s="85"/>
      <c r="G9" s="85" t="s">
        <v>124</v>
      </c>
      <c r="H9" s="85"/>
      <c r="I9" s="86"/>
      <c r="J9" s="1"/>
      <c r="K9" s="1"/>
      <c r="L9" s="1"/>
      <c r="M9" s="1"/>
    </row>
    <row r="10" spans="1:13" x14ac:dyDescent="0.25">
      <c r="A10" s="160" t="s">
        <v>125</v>
      </c>
      <c r="B10" s="161"/>
      <c r="C10" s="161"/>
      <c r="D10" s="161"/>
      <c r="E10" s="161"/>
      <c r="F10" s="161"/>
      <c r="G10" s="74" t="s">
        <v>126</v>
      </c>
      <c r="H10" s="74"/>
      <c r="I10" s="75"/>
      <c r="J10" s="1"/>
      <c r="K10" s="1"/>
      <c r="L10" s="1"/>
      <c r="M10" s="1"/>
    </row>
    <row r="11" spans="1:13" x14ac:dyDescent="0.25">
      <c r="A11" s="160" t="s">
        <v>127</v>
      </c>
      <c r="B11" s="161"/>
      <c r="C11" s="161"/>
      <c r="D11" s="161"/>
      <c r="E11" s="161"/>
      <c r="F11" s="161"/>
      <c r="G11" s="74" t="s">
        <v>128</v>
      </c>
      <c r="H11" s="74"/>
      <c r="I11" s="75"/>
      <c r="J11" s="1"/>
      <c r="K11" s="1"/>
      <c r="L11" s="1"/>
      <c r="M11" s="1"/>
    </row>
    <row r="12" spans="1:13" ht="15.75" thickBot="1" x14ac:dyDescent="0.3">
      <c r="A12" s="162" t="s">
        <v>129</v>
      </c>
      <c r="B12" s="163"/>
      <c r="C12" s="163"/>
      <c r="D12" s="163"/>
      <c r="E12" s="163"/>
      <c r="F12" s="163"/>
      <c r="G12" s="157" t="s">
        <v>135</v>
      </c>
      <c r="H12" s="157"/>
      <c r="I12" s="158"/>
      <c r="J12" s="1"/>
      <c r="K12" s="1"/>
      <c r="L12" s="1"/>
      <c r="M12" s="1"/>
    </row>
    <row r="13" spans="1:13" ht="15.75" thickBot="1" x14ac:dyDescent="0.3">
      <c r="A13" s="1"/>
      <c r="B13" s="1"/>
      <c r="C13" s="1"/>
      <c r="D13" s="1"/>
      <c r="E13" s="1"/>
      <c r="F13" s="1"/>
      <c r="G13" s="1"/>
      <c r="H13" s="1"/>
      <c r="I13" s="1"/>
      <c r="J13" s="1"/>
      <c r="K13" s="1"/>
      <c r="L13" s="1"/>
      <c r="M13" s="1"/>
    </row>
    <row r="14" spans="1:13" ht="34.5" customHeight="1" x14ac:dyDescent="0.25">
      <c r="A14" s="12" t="s">
        <v>42</v>
      </c>
      <c r="B14" s="94" t="s">
        <v>57</v>
      </c>
      <c r="C14" s="94"/>
      <c r="D14" s="94"/>
      <c r="E14" s="94"/>
      <c r="F14" s="94"/>
      <c r="G14" s="96" t="s">
        <v>136</v>
      </c>
      <c r="H14" s="95"/>
      <c r="I14" s="95" t="s">
        <v>55</v>
      </c>
      <c r="J14" s="95"/>
      <c r="K14" s="95"/>
      <c r="L14" s="96" t="s">
        <v>75</v>
      </c>
      <c r="M14" s="97"/>
    </row>
    <row r="15" spans="1:13" x14ac:dyDescent="0.25">
      <c r="A15" s="19">
        <v>6.1</v>
      </c>
      <c r="B15" s="164" t="s">
        <v>238</v>
      </c>
      <c r="C15" s="164"/>
      <c r="D15" s="164"/>
      <c r="E15" s="164"/>
      <c r="F15" s="164"/>
      <c r="G15" s="164"/>
      <c r="H15" s="164"/>
      <c r="I15" s="164"/>
      <c r="J15" s="164"/>
      <c r="K15" s="164"/>
      <c r="L15" s="164"/>
      <c r="M15" s="165"/>
    </row>
    <row r="16" spans="1:13" ht="60" customHeight="1" x14ac:dyDescent="0.25">
      <c r="A16" s="31" t="s">
        <v>137</v>
      </c>
      <c r="B16" s="58" t="s">
        <v>240</v>
      </c>
      <c r="C16" s="58"/>
      <c r="D16" s="58"/>
      <c r="E16" s="58"/>
      <c r="F16" s="58"/>
      <c r="G16" s="166"/>
      <c r="H16" s="166"/>
      <c r="I16" s="83"/>
      <c r="J16" s="83"/>
      <c r="K16" s="83"/>
      <c r="L16" s="54">
        <v>3</v>
      </c>
      <c r="M16" s="136"/>
    </row>
    <row r="17" spans="1:13" ht="60.75" customHeight="1" x14ac:dyDescent="0.25">
      <c r="A17" s="31" t="s">
        <v>138</v>
      </c>
      <c r="B17" s="58" t="s">
        <v>241</v>
      </c>
      <c r="C17" s="58"/>
      <c r="D17" s="58"/>
      <c r="E17" s="58"/>
      <c r="F17" s="58"/>
      <c r="G17" s="166"/>
      <c r="H17" s="166"/>
      <c r="I17" s="83"/>
      <c r="J17" s="83"/>
      <c r="K17" s="83"/>
      <c r="L17" s="54">
        <v>3</v>
      </c>
      <c r="M17" s="136"/>
    </row>
    <row r="18" spans="1:13" ht="63.75" customHeight="1" x14ac:dyDescent="0.25">
      <c r="A18" s="31" t="s">
        <v>139</v>
      </c>
      <c r="B18" s="58" t="s">
        <v>242</v>
      </c>
      <c r="C18" s="58"/>
      <c r="D18" s="58"/>
      <c r="E18" s="58"/>
      <c r="F18" s="58"/>
      <c r="G18" s="166"/>
      <c r="H18" s="166"/>
      <c r="I18" s="83"/>
      <c r="J18" s="83"/>
      <c r="K18" s="83"/>
      <c r="L18" s="54">
        <v>3</v>
      </c>
      <c r="M18" s="136"/>
    </row>
    <row r="19" spans="1:13" x14ac:dyDescent="0.25">
      <c r="A19" s="21">
        <v>6.2</v>
      </c>
      <c r="B19" s="168" t="s">
        <v>239</v>
      </c>
      <c r="C19" s="169"/>
      <c r="D19" s="169"/>
      <c r="E19" s="169"/>
      <c r="F19" s="169"/>
      <c r="G19" s="169"/>
      <c r="H19" s="169"/>
      <c r="I19" s="169"/>
      <c r="J19" s="169"/>
      <c r="K19" s="169"/>
      <c r="L19" s="169"/>
      <c r="M19" s="170"/>
    </row>
    <row r="20" spans="1:13" ht="51" customHeight="1" x14ac:dyDescent="0.25">
      <c r="A20" s="31" t="s">
        <v>140</v>
      </c>
      <c r="B20" s="58" t="s">
        <v>243</v>
      </c>
      <c r="C20" s="58"/>
      <c r="D20" s="58"/>
      <c r="E20" s="58"/>
      <c r="F20" s="58"/>
      <c r="G20" s="166"/>
      <c r="H20" s="166"/>
      <c r="I20" s="83"/>
      <c r="J20" s="83"/>
      <c r="K20" s="83"/>
      <c r="L20" s="54">
        <v>3</v>
      </c>
      <c r="M20" s="136"/>
    </row>
    <row r="21" spans="1:13" ht="42.75" customHeight="1" thickBot="1" x14ac:dyDescent="0.3">
      <c r="A21" s="32" t="s">
        <v>141</v>
      </c>
      <c r="B21" s="67" t="s">
        <v>244</v>
      </c>
      <c r="C21" s="67"/>
      <c r="D21" s="67"/>
      <c r="E21" s="67"/>
      <c r="F21" s="67"/>
      <c r="G21" s="167"/>
      <c r="H21" s="167"/>
      <c r="I21" s="89"/>
      <c r="J21" s="89"/>
      <c r="K21" s="89"/>
      <c r="L21" s="72">
        <v>3</v>
      </c>
      <c r="M21" s="137"/>
    </row>
    <row r="22" spans="1:13" x14ac:dyDescent="0.25">
      <c r="A22" s="1"/>
      <c r="B22" s="1"/>
      <c r="C22" s="1"/>
      <c r="D22" s="1"/>
      <c r="E22" s="1"/>
      <c r="F22" s="1"/>
      <c r="G22" s="1"/>
      <c r="H22" s="1"/>
      <c r="I22" s="1"/>
      <c r="J22" s="145" t="s">
        <v>122</v>
      </c>
      <c r="K22" s="145"/>
      <c r="L22" s="147">
        <f>SUM(L16:M18,L20:M21)</f>
        <v>15</v>
      </c>
      <c r="M22" s="147"/>
    </row>
    <row r="23" spans="1:13" x14ac:dyDescent="0.25">
      <c r="A23" s="1"/>
      <c r="B23" s="1"/>
      <c r="C23" s="1"/>
      <c r="D23" s="1"/>
      <c r="E23" s="1"/>
      <c r="F23" s="1"/>
      <c r="G23" s="1"/>
      <c r="H23" s="1"/>
      <c r="I23" s="1"/>
      <c r="J23" s="146" t="s">
        <v>123</v>
      </c>
      <c r="K23" s="146"/>
      <c r="L23" s="148">
        <f>Instructions!H16</f>
        <v>0.1</v>
      </c>
      <c r="M23" s="149"/>
    </row>
    <row r="24" spans="1:13" x14ac:dyDescent="0.25">
      <c r="A24" s="1"/>
      <c r="B24" s="1"/>
      <c r="C24" s="1"/>
      <c r="D24" s="1"/>
      <c r="E24" s="1"/>
      <c r="F24" s="1"/>
      <c r="G24" s="1"/>
      <c r="H24" s="1"/>
      <c r="I24" s="1"/>
      <c r="J24" s="1"/>
      <c r="K24" s="1"/>
      <c r="L24" s="1"/>
      <c r="M24" s="1"/>
    </row>
    <row r="25" spans="1:13" x14ac:dyDescent="0.25">
      <c r="A25" s="1"/>
      <c r="B25" s="1"/>
      <c r="C25" s="1"/>
      <c r="D25" s="1"/>
      <c r="E25" s="1"/>
      <c r="F25" s="1"/>
      <c r="G25" s="1"/>
      <c r="H25" s="1"/>
      <c r="I25" s="1"/>
      <c r="J25" s="1"/>
      <c r="K25" s="1"/>
      <c r="L25" s="1"/>
      <c r="M25" s="1"/>
    </row>
    <row r="26" spans="1:13" x14ac:dyDescent="0.25">
      <c r="A26" s="1"/>
      <c r="B26" s="1"/>
      <c r="C26" s="1"/>
      <c r="D26" s="1"/>
      <c r="E26" s="1"/>
      <c r="F26" s="1"/>
      <c r="G26" s="1"/>
      <c r="H26" s="1"/>
      <c r="I26" s="1"/>
      <c r="J26" s="1"/>
      <c r="K26" s="1"/>
      <c r="L26" s="1"/>
      <c r="M26" s="1"/>
    </row>
    <row r="27" spans="1:13" x14ac:dyDescent="0.25">
      <c r="A27" s="1"/>
      <c r="B27" s="1"/>
      <c r="C27" s="1"/>
      <c r="D27" s="1"/>
      <c r="E27" s="1"/>
      <c r="F27" s="1"/>
      <c r="G27" s="1"/>
      <c r="H27" s="1"/>
      <c r="I27" s="1"/>
      <c r="J27" s="1"/>
      <c r="K27" s="1"/>
      <c r="L27" s="1"/>
      <c r="M27" s="1"/>
    </row>
    <row r="28" spans="1:13" x14ac:dyDescent="0.25">
      <c r="A28" s="1"/>
      <c r="B28" s="1"/>
      <c r="C28" s="1"/>
      <c r="D28" s="1"/>
      <c r="E28" s="1"/>
      <c r="F28" s="1"/>
      <c r="G28" s="1"/>
      <c r="H28" s="1"/>
      <c r="I28" s="1"/>
      <c r="J28" s="1"/>
      <c r="K28" s="1"/>
      <c r="L28" s="1"/>
      <c r="M28" s="1"/>
    </row>
    <row r="29" spans="1:13" x14ac:dyDescent="0.25">
      <c r="A29" s="1"/>
      <c r="B29" s="1"/>
      <c r="C29" s="1"/>
      <c r="D29" s="1"/>
      <c r="E29" s="1"/>
      <c r="F29" s="1"/>
      <c r="G29" s="1"/>
      <c r="H29" s="1"/>
      <c r="I29" s="1"/>
      <c r="J29" s="1"/>
      <c r="K29" s="1"/>
      <c r="L29" s="1"/>
      <c r="M29" s="1"/>
    </row>
    <row r="30" spans="1:13" x14ac:dyDescent="0.25">
      <c r="A30" s="1"/>
      <c r="B30" s="1"/>
      <c r="C30" s="1"/>
      <c r="D30" s="1"/>
      <c r="E30" s="1"/>
      <c r="F30" s="1"/>
      <c r="G30" s="1"/>
      <c r="H30" s="1"/>
      <c r="I30" s="1"/>
      <c r="J30" s="1"/>
      <c r="K30" s="1"/>
      <c r="L30" s="1"/>
      <c r="M30" s="1"/>
    </row>
    <row r="31" spans="1:13" x14ac:dyDescent="0.25">
      <c r="A31" s="1"/>
      <c r="B31" s="1"/>
      <c r="C31" s="1"/>
      <c r="D31" s="1"/>
      <c r="E31" s="1"/>
      <c r="F31" s="1"/>
      <c r="G31" s="1"/>
      <c r="H31" s="1"/>
      <c r="I31" s="1"/>
      <c r="J31" s="1"/>
      <c r="K31" s="1"/>
      <c r="L31" s="1"/>
      <c r="M31" s="1"/>
    </row>
    <row r="32" spans="1:13" x14ac:dyDescent="0.25">
      <c r="A32" s="1"/>
      <c r="B32" s="1"/>
      <c r="C32" s="1"/>
      <c r="D32" s="1"/>
      <c r="E32" s="1"/>
      <c r="F32" s="1"/>
      <c r="G32" s="1"/>
      <c r="H32" s="1"/>
      <c r="I32" s="1"/>
      <c r="J32" s="1"/>
      <c r="K32" s="1"/>
      <c r="L32" s="1"/>
      <c r="M32" s="1"/>
    </row>
    <row r="33" spans="1:13" x14ac:dyDescent="0.25">
      <c r="A33" s="1"/>
      <c r="B33" s="1"/>
      <c r="C33" s="1"/>
      <c r="D33" s="1"/>
      <c r="E33" s="1"/>
      <c r="F33" s="1"/>
      <c r="G33" s="1"/>
      <c r="H33" s="1"/>
      <c r="I33" s="1"/>
      <c r="J33" s="1"/>
      <c r="K33" s="1"/>
      <c r="L33" s="1"/>
      <c r="M33" s="1"/>
    </row>
  </sheetData>
  <sheetProtection algorithmName="SHA-512" hashValue="qhyYqx7pId/qVZjPxrjd6enVb6sb7yaXwu/zPNEQZlW2nA3+FJP67qOvVyjnNn19616eJvMpBLn4YDcDg/WwmA==" saltValue="8cYuoEl0yq8bbaey9MLeUw==" spinCount="100000" sheet="1" objects="1" scenarios="1" formatRows="0" selectLockedCells="1"/>
  <mergeCells count="42">
    <mergeCell ref="J22:K22"/>
    <mergeCell ref="L22:M22"/>
    <mergeCell ref="J23:K23"/>
    <mergeCell ref="L23:M23"/>
    <mergeCell ref="I17:K17"/>
    <mergeCell ref="I18:K18"/>
    <mergeCell ref="I20:K20"/>
    <mergeCell ref="I21:K21"/>
    <mergeCell ref="L17:M17"/>
    <mergeCell ref="L18:M18"/>
    <mergeCell ref="L20:M20"/>
    <mergeCell ref="L21:M21"/>
    <mergeCell ref="B19:M19"/>
    <mergeCell ref="B17:F17"/>
    <mergeCell ref="B18:F18"/>
    <mergeCell ref="B20:F20"/>
    <mergeCell ref="B21:F21"/>
    <mergeCell ref="G17:H17"/>
    <mergeCell ref="G18:H18"/>
    <mergeCell ref="G20:H20"/>
    <mergeCell ref="G21:H21"/>
    <mergeCell ref="B15:M15"/>
    <mergeCell ref="B16:F16"/>
    <mergeCell ref="G16:H16"/>
    <mergeCell ref="I16:K16"/>
    <mergeCell ref="L16:M16"/>
    <mergeCell ref="A2:M2"/>
    <mergeCell ref="A4:M4"/>
    <mergeCell ref="A6:M6"/>
    <mergeCell ref="A8:M8"/>
    <mergeCell ref="B14:F14"/>
    <mergeCell ref="G14:H14"/>
    <mergeCell ref="L14:M14"/>
    <mergeCell ref="G10:I10"/>
    <mergeCell ref="G11:I11"/>
    <mergeCell ref="G12:I12"/>
    <mergeCell ref="I14:K14"/>
    <mergeCell ref="A9:F9"/>
    <mergeCell ref="G9:I9"/>
    <mergeCell ref="A10:F10"/>
    <mergeCell ref="A11:F11"/>
    <mergeCell ref="A12:F12"/>
  </mergeCells>
  <pageMargins left="0.7" right="0.7" top="0.75" bottom="0.75" header="0.3" footer="0.3"/>
  <pageSetup scale="98" fitToHeight="0" orientation="landscape" r:id="rId1"/>
  <headerFooter>
    <oddHeader>&amp;C&amp;"Arial,Bold"&amp;10 6D024-202295/A
ANNEX F
TECHNICAL EVALUATION CRITERIA</oddHeader>
    <oddFooter>&amp;C&amp;"Arial,Bold"&amp;10Page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1"/>
  <sheetViews>
    <sheetView showGridLines="0" tabSelected="1" showRuler="0" view="pageLayout" topLeftCell="A2" zoomScaleNormal="100" workbookViewId="0">
      <selection activeCell="D19" sqref="D19"/>
    </sheetView>
  </sheetViews>
  <sheetFormatPr defaultRowHeight="15" x14ac:dyDescent="0.25"/>
  <cols>
    <col min="1" max="1" width="4.85546875" customWidth="1"/>
    <col min="9" max="9" width="10.5703125" customWidth="1"/>
    <col min="10" max="10" width="14" customWidth="1"/>
    <col min="11" max="11" width="11.85546875" customWidth="1"/>
    <col min="12" max="12" width="14.42578125" customWidth="1"/>
    <col min="13" max="13" width="12.42578125" customWidth="1"/>
    <col min="14" max="14" width="14.140625" customWidth="1"/>
    <col min="15" max="15" width="10.42578125" customWidth="1"/>
  </cols>
  <sheetData>
    <row r="2" spans="1:15" x14ac:dyDescent="0.25">
      <c r="A2" s="45" t="s">
        <v>170</v>
      </c>
      <c r="B2" s="45"/>
      <c r="C2" s="45"/>
      <c r="D2" s="45"/>
      <c r="E2" s="45"/>
      <c r="F2" s="45"/>
      <c r="G2" s="45"/>
      <c r="H2" s="45"/>
      <c r="I2" s="45"/>
      <c r="J2" s="45"/>
      <c r="K2" s="45"/>
      <c r="L2" s="45"/>
      <c r="M2" s="45"/>
    </row>
    <row r="4" spans="1:15" ht="15" customHeight="1" x14ac:dyDescent="0.25">
      <c r="A4" s="178" t="s">
        <v>158</v>
      </c>
      <c r="B4" s="178"/>
      <c r="C4" s="178"/>
      <c r="D4" s="178"/>
      <c r="E4" s="178"/>
      <c r="F4" s="178"/>
      <c r="G4" s="178"/>
      <c r="H4" s="178"/>
      <c r="I4" s="178"/>
      <c r="J4" s="178"/>
      <c r="K4" s="178"/>
      <c r="L4" s="178"/>
      <c r="M4" s="178"/>
      <c r="N4" s="178"/>
      <c r="O4" s="178"/>
    </row>
    <row r="5" spans="1:15" x14ac:dyDescent="0.25">
      <c r="A5" s="178"/>
      <c r="B5" s="178"/>
      <c r="C5" s="178"/>
      <c r="D5" s="178"/>
      <c r="E5" s="178"/>
      <c r="F5" s="178"/>
      <c r="G5" s="178"/>
      <c r="H5" s="178"/>
      <c r="I5" s="178"/>
      <c r="J5" s="178"/>
      <c r="K5" s="178"/>
      <c r="L5" s="178"/>
      <c r="M5" s="178"/>
      <c r="N5" s="178"/>
      <c r="O5" s="178"/>
    </row>
    <row r="7" spans="1:15" ht="15.75" thickBot="1" x14ac:dyDescent="0.3">
      <c r="A7" s="179" t="s">
        <v>133</v>
      </c>
      <c r="B7" s="179"/>
      <c r="C7" s="179"/>
      <c r="D7" s="179"/>
      <c r="E7" s="179"/>
      <c r="F7" s="179"/>
      <c r="G7" s="179"/>
      <c r="H7" s="179"/>
      <c r="I7" s="179"/>
      <c r="J7" s="179"/>
      <c r="K7" s="179"/>
      <c r="L7" s="179"/>
      <c r="M7" s="179"/>
    </row>
    <row r="8" spans="1:15" x14ac:dyDescent="0.25">
      <c r="A8" s="180" t="s">
        <v>142</v>
      </c>
      <c r="B8" s="181"/>
      <c r="C8" s="181"/>
      <c r="D8" s="181"/>
      <c r="E8" s="181" t="s">
        <v>124</v>
      </c>
      <c r="F8" s="181"/>
      <c r="G8" s="181" t="s">
        <v>55</v>
      </c>
      <c r="H8" s="181"/>
      <c r="I8" s="181"/>
      <c r="J8" s="182"/>
    </row>
    <row r="9" spans="1:15" x14ac:dyDescent="0.25">
      <c r="A9" s="176" t="s">
        <v>159</v>
      </c>
      <c r="B9" s="172"/>
      <c r="C9" s="172"/>
      <c r="D9" s="172"/>
      <c r="E9" s="172" t="s">
        <v>130</v>
      </c>
      <c r="F9" s="172"/>
      <c r="G9" s="172" t="s">
        <v>165</v>
      </c>
      <c r="H9" s="172"/>
      <c r="I9" s="172"/>
      <c r="J9" s="173"/>
    </row>
    <row r="10" spans="1:15" x14ac:dyDescent="0.25">
      <c r="A10" s="176" t="s">
        <v>160</v>
      </c>
      <c r="B10" s="172"/>
      <c r="C10" s="172"/>
      <c r="D10" s="172"/>
      <c r="E10" s="172" t="s">
        <v>130</v>
      </c>
      <c r="F10" s="172"/>
      <c r="G10" s="172" t="s">
        <v>166</v>
      </c>
      <c r="H10" s="172"/>
      <c r="I10" s="172"/>
      <c r="J10" s="173"/>
    </row>
    <row r="11" spans="1:15" x14ac:dyDescent="0.25">
      <c r="A11" s="176" t="s">
        <v>161</v>
      </c>
      <c r="B11" s="172"/>
      <c r="C11" s="172"/>
      <c r="D11" s="172"/>
      <c r="E11" s="172" t="s">
        <v>130</v>
      </c>
      <c r="F11" s="172"/>
      <c r="G11" s="174"/>
      <c r="H11" s="174"/>
      <c r="I11" s="174"/>
      <c r="J11" s="175"/>
    </row>
    <row r="12" spans="1:15" x14ac:dyDescent="0.25">
      <c r="A12" s="176" t="s">
        <v>162</v>
      </c>
      <c r="B12" s="172"/>
      <c r="C12" s="172"/>
      <c r="D12" s="172"/>
      <c r="E12" s="172" t="s">
        <v>130</v>
      </c>
      <c r="F12" s="172"/>
      <c r="G12" s="174"/>
      <c r="H12" s="174"/>
      <c r="I12" s="174"/>
      <c r="J12" s="175"/>
    </row>
    <row r="13" spans="1:15" x14ac:dyDescent="0.25">
      <c r="A13" s="176" t="s">
        <v>163</v>
      </c>
      <c r="B13" s="172"/>
      <c r="C13" s="172"/>
      <c r="D13" s="172"/>
      <c r="E13" s="172" t="s">
        <v>130</v>
      </c>
      <c r="F13" s="172"/>
      <c r="G13" s="174"/>
      <c r="H13" s="174"/>
      <c r="I13" s="174"/>
      <c r="J13" s="175"/>
    </row>
    <row r="14" spans="1:15" ht="15.75" thickBot="1" x14ac:dyDescent="0.3">
      <c r="A14" s="177" t="s">
        <v>164</v>
      </c>
      <c r="B14" s="171"/>
      <c r="C14" s="171"/>
      <c r="D14" s="171"/>
      <c r="E14" s="171" t="s">
        <v>130</v>
      </c>
      <c r="F14" s="171"/>
      <c r="G14" s="183"/>
      <c r="H14" s="183"/>
      <c r="I14" s="183"/>
      <c r="J14" s="184"/>
    </row>
    <row r="15" spans="1:15" ht="15.75" thickBot="1" x14ac:dyDescent="0.3"/>
    <row r="16" spans="1:15" ht="45" x14ac:dyDescent="0.25">
      <c r="A16" s="22" t="s">
        <v>42</v>
      </c>
      <c r="B16" s="23" t="s">
        <v>143</v>
      </c>
      <c r="C16" s="23" t="s">
        <v>144</v>
      </c>
      <c r="D16" s="23" t="s">
        <v>145</v>
      </c>
      <c r="E16" s="23" t="s">
        <v>146</v>
      </c>
      <c r="F16" s="23" t="s">
        <v>147</v>
      </c>
      <c r="G16" s="23" t="s">
        <v>148</v>
      </c>
      <c r="H16" s="23" t="s">
        <v>149</v>
      </c>
      <c r="I16" s="23" t="s">
        <v>150</v>
      </c>
      <c r="J16" s="23" t="s">
        <v>151</v>
      </c>
      <c r="K16" s="23" t="s">
        <v>152</v>
      </c>
      <c r="L16" s="23" t="s">
        <v>153</v>
      </c>
      <c r="M16" s="23" t="s">
        <v>154</v>
      </c>
      <c r="N16" s="25" t="s">
        <v>55</v>
      </c>
      <c r="O16" s="24" t="s">
        <v>167</v>
      </c>
    </row>
    <row r="17" spans="1:15" x14ac:dyDescent="0.25">
      <c r="A17" s="34" t="s">
        <v>155</v>
      </c>
      <c r="B17" s="39"/>
      <c r="C17" s="39"/>
      <c r="D17" s="39"/>
      <c r="E17" s="39"/>
      <c r="F17" s="39"/>
      <c r="G17" s="39"/>
      <c r="H17" s="39"/>
      <c r="I17" s="39"/>
      <c r="J17" s="39"/>
      <c r="K17" s="39"/>
      <c r="L17" s="39"/>
      <c r="M17" s="39"/>
      <c r="N17" s="40"/>
      <c r="O17" s="37">
        <v>6</v>
      </c>
    </row>
    <row r="18" spans="1:15" x14ac:dyDescent="0.25">
      <c r="A18" s="34" t="s">
        <v>156</v>
      </c>
      <c r="B18" s="39"/>
      <c r="C18" s="39"/>
      <c r="D18" s="39"/>
      <c r="E18" s="39"/>
      <c r="F18" s="39"/>
      <c r="G18" s="39"/>
      <c r="H18" s="39"/>
      <c r="I18" s="39"/>
      <c r="J18" s="39"/>
      <c r="K18" s="39"/>
      <c r="L18" s="39"/>
      <c r="M18" s="39"/>
      <c r="N18" s="40"/>
      <c r="O18" s="37">
        <v>6</v>
      </c>
    </row>
    <row r="19" spans="1:15" ht="15.75" thickBot="1" x14ac:dyDescent="0.3">
      <c r="A19" s="35" t="s">
        <v>157</v>
      </c>
      <c r="B19" s="41"/>
      <c r="C19" s="41"/>
      <c r="D19" s="41"/>
      <c r="E19" s="41"/>
      <c r="F19" s="41"/>
      <c r="G19" s="41"/>
      <c r="H19" s="41"/>
      <c r="I19" s="41"/>
      <c r="J19" s="41"/>
      <c r="K19" s="41"/>
      <c r="L19" s="41"/>
      <c r="M19" s="41"/>
      <c r="N19" s="42"/>
      <c r="O19" s="38">
        <v>6</v>
      </c>
    </row>
    <row r="20" spans="1:15" x14ac:dyDescent="0.25">
      <c r="L20" s="26"/>
      <c r="M20" s="145" t="s">
        <v>122</v>
      </c>
      <c r="N20" s="145"/>
      <c r="O20" s="26">
        <f>SUM(O17:O19)</f>
        <v>18</v>
      </c>
    </row>
    <row r="21" spans="1:15" x14ac:dyDescent="0.25">
      <c r="L21" s="28"/>
      <c r="M21" s="146" t="s">
        <v>123</v>
      </c>
      <c r="N21" s="146"/>
      <c r="O21" s="27">
        <f>Instructions!H17</f>
        <v>0.03</v>
      </c>
    </row>
  </sheetData>
  <sheetProtection algorithmName="SHA-512" hashValue="IPk+BqLiqY6VqmcToklDMHy1tP8P1PCT9fAM+zvC+MbNcuTm6wAJMScLyfz+kf/lDZdpsb5wSgLwbKnJ+4t8EQ==" saltValue="D9H2MiyDP5yWEpKVic5gtg==" spinCount="100000" sheet="1" objects="1" scenarios="1" formatColumns="0" formatRows="0" selectLockedCells="1"/>
  <mergeCells count="26">
    <mergeCell ref="M20:N20"/>
    <mergeCell ref="M21:N21"/>
    <mergeCell ref="G12:J12"/>
    <mergeCell ref="G13:J13"/>
    <mergeCell ref="G14:J14"/>
    <mergeCell ref="A8:D8"/>
    <mergeCell ref="E8:F8"/>
    <mergeCell ref="G8:J8"/>
    <mergeCell ref="A9:D9"/>
    <mergeCell ref="G9:J9"/>
    <mergeCell ref="A2:M2"/>
    <mergeCell ref="E14:F14"/>
    <mergeCell ref="G10:J10"/>
    <mergeCell ref="G11:J11"/>
    <mergeCell ref="A10:D10"/>
    <mergeCell ref="A11:D11"/>
    <mergeCell ref="A12:D12"/>
    <mergeCell ref="A13:D13"/>
    <mergeCell ref="A14:D14"/>
    <mergeCell ref="A4:O5"/>
    <mergeCell ref="E10:F10"/>
    <mergeCell ref="E11:F11"/>
    <mergeCell ref="E12:F12"/>
    <mergeCell ref="E13:F13"/>
    <mergeCell ref="E9:F9"/>
    <mergeCell ref="A7:M7"/>
  </mergeCells>
  <pageMargins left="0.7" right="0.7" top="0.75" bottom="0.75" header="0.3" footer="0.3"/>
  <pageSetup scale="78" fitToHeight="0" orientation="landscape" r:id="rId1"/>
  <headerFooter>
    <oddHeader>&amp;C&amp;"Arial,Bold"&amp;10 6D024-202295/A
ANNEX F
TECHNICAL EVALUATION CRITERIA</oddHeader>
    <oddFooter>&amp;C&amp;"Arial,Bold"&amp;10Page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0. Company Profile</vt:lpstr>
      <vt:lpstr>1. Mandatory Requirements</vt:lpstr>
      <vt:lpstr>2. Program Management</vt:lpstr>
      <vt:lpstr>3. System Capabilities</vt:lpstr>
      <vt:lpstr>4. Customs and Transport</vt:lpstr>
      <vt:lpstr>5. Warehousing Operations</vt:lpstr>
      <vt:lpstr>6. Implementation Timeline</vt:lpstr>
      <vt:lpstr>7. Past Projects</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Adler Brooks</dc:creator>
  <cp:lastModifiedBy>Julie Adler Brooks</cp:lastModifiedBy>
  <cp:lastPrinted>2020-07-05T03:41:40Z</cp:lastPrinted>
  <dcterms:created xsi:type="dcterms:W3CDTF">2020-07-05T00:51:21Z</dcterms:created>
  <dcterms:modified xsi:type="dcterms:W3CDTF">2020-07-16T00:23:52Z</dcterms:modified>
</cp:coreProperties>
</file>