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@DATA\@EN_COURS\10160862_349-09-23\TRANSIT\"/>
    </mc:Choice>
  </mc:AlternateContent>
  <bookViews>
    <workbookView xWindow="0" yWindow="0" windowWidth="15360" windowHeight="74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E25" i="1"/>
  <c r="J26" i="1"/>
  <c r="J27" i="1" s="1"/>
  <c r="I25" i="1"/>
  <c r="H25" i="1"/>
  <c r="G25" i="1"/>
  <c r="F25" i="1"/>
  <c r="J24" i="1"/>
  <c r="K24" i="1" s="1"/>
  <c r="L24" i="1" s="1"/>
  <c r="M24" i="1" s="1"/>
  <c r="N24" i="1" s="1"/>
  <c r="N25" i="1" s="1"/>
  <c r="J22" i="1"/>
  <c r="K22" i="1" s="1"/>
  <c r="L22" i="1" s="1"/>
  <c r="M22" i="1" s="1"/>
  <c r="N22" i="1" s="1"/>
  <c r="N23" i="1" s="1"/>
  <c r="J20" i="1"/>
  <c r="K20" i="1" s="1"/>
  <c r="L20" i="1" s="1"/>
  <c r="M20" i="1" s="1"/>
  <c r="N20" i="1" s="1"/>
  <c r="N21" i="1" s="1"/>
  <c r="J18" i="1"/>
  <c r="J19" i="1" s="1"/>
  <c r="I23" i="1"/>
  <c r="H23" i="1"/>
  <c r="G23" i="1"/>
  <c r="F23" i="1"/>
  <c r="E23" i="1"/>
  <c r="I21" i="1"/>
  <c r="H21" i="1"/>
  <c r="G21" i="1"/>
  <c r="F21" i="1"/>
  <c r="E21" i="1"/>
  <c r="I19" i="1"/>
  <c r="H19" i="1"/>
  <c r="G19" i="1"/>
  <c r="F19" i="1"/>
  <c r="E19" i="1"/>
  <c r="N17" i="1"/>
  <c r="M17" i="1"/>
  <c r="L17" i="1"/>
  <c r="K17" i="1"/>
  <c r="J17" i="1"/>
  <c r="I17" i="1"/>
  <c r="H17" i="1"/>
  <c r="G17" i="1"/>
  <c r="F17" i="1"/>
  <c r="E17" i="1"/>
  <c r="J15" i="1"/>
  <c r="N14" i="1"/>
  <c r="M14" i="1"/>
  <c r="L14" i="1"/>
  <c r="K14" i="1"/>
  <c r="J14" i="1"/>
  <c r="I14" i="1"/>
  <c r="H14" i="1"/>
  <c r="G14" i="1"/>
  <c r="F14" i="1"/>
  <c r="E14" i="1"/>
  <c r="N12" i="1"/>
  <c r="M12" i="1"/>
  <c r="L12" i="1"/>
  <c r="K12" i="1"/>
  <c r="J12" i="1"/>
  <c r="I12" i="1"/>
  <c r="H12" i="1"/>
  <c r="G12" i="1"/>
  <c r="F12" i="1"/>
  <c r="E12" i="1"/>
  <c r="I10" i="1"/>
  <c r="H10" i="1"/>
  <c r="G10" i="1"/>
  <c r="F10" i="1"/>
  <c r="E10" i="1"/>
  <c r="J9" i="1"/>
  <c r="J10" i="1" s="1"/>
  <c r="K23" i="1" l="1"/>
  <c r="L23" i="1"/>
  <c r="K18" i="1"/>
  <c r="K25" i="1"/>
  <c r="M25" i="1"/>
  <c r="L21" i="1"/>
  <c r="J25" i="1"/>
  <c r="O25" i="1"/>
  <c r="J23" i="1"/>
  <c r="L25" i="1"/>
  <c r="K26" i="1"/>
  <c r="M21" i="1"/>
  <c r="J21" i="1"/>
  <c r="K21" i="1"/>
  <c r="M23" i="1"/>
  <c r="O12" i="1"/>
  <c r="O17" i="1"/>
  <c r="K15" i="1"/>
  <c r="L15" i="1" s="1"/>
  <c r="M15" i="1" s="1"/>
  <c r="N15" i="1" s="1"/>
  <c r="K9" i="1"/>
  <c r="J8" i="1"/>
  <c r="K8" i="1" s="1"/>
  <c r="L8" i="1" s="1"/>
  <c r="M8" i="1" s="1"/>
  <c r="N8" i="1" s="1"/>
  <c r="O23" i="1" l="1"/>
  <c r="K27" i="1"/>
  <c r="L26" i="1"/>
  <c r="L18" i="1"/>
  <c r="K19" i="1"/>
  <c r="O21" i="1"/>
  <c r="O8" i="1"/>
  <c r="L9" i="1"/>
  <c r="K10" i="1"/>
  <c r="O15" i="1"/>
  <c r="M18" i="1" l="1"/>
  <c r="L19" i="1"/>
  <c r="M26" i="1"/>
  <c r="L27" i="1"/>
  <c r="M9" i="1"/>
  <c r="L10" i="1"/>
  <c r="N26" i="1" l="1"/>
  <c r="N27" i="1" s="1"/>
  <c r="M27" i="1"/>
  <c r="N18" i="1"/>
  <c r="N19" i="1" s="1"/>
  <c r="M19" i="1"/>
  <c r="O19" i="1" s="1"/>
  <c r="N9" i="1"/>
  <c r="N10" i="1" s="1"/>
  <c r="M10" i="1"/>
  <c r="O10" i="1" l="1"/>
  <c r="O27" i="1"/>
  <c r="O31" i="1" l="1"/>
</calcChain>
</file>

<file path=xl/sharedStrings.xml><?xml version="1.0" encoding="utf-8"?>
<sst xmlns="http://schemas.openxmlformats.org/spreadsheetml/2006/main" count="52" uniqueCount="47">
  <si>
    <t>Description</t>
  </si>
  <si>
    <t>Financial Evaluation Grid / Grille d’évaluation financière</t>
  </si>
  <si>
    <t>***The following financial evaluation grid will be used to determined the bidders financial bid price. The estimates valumes, as outlined in Column 'D", are purely for evaluation purposes ONLY. A CPI estimate of 2% has been used to determine the cost for the option years.</t>
  </si>
  <si>
    <t>Item / Article</t>
  </si>
  <si>
    <t>Estimate / Estimation</t>
  </si>
  <si>
    <t>N/A / S. O.</t>
  </si>
  <si>
    <t>55 licenses x 12 months / 55 licences x 12 mois</t>
  </si>
  <si>
    <t>15 computers x 12 months / 15 ordinateurs x 12 mois</t>
  </si>
  <si>
    <t>15 Printers x12 months / 15 imprimantes x 12 mois</t>
  </si>
  <si>
    <t xml:space="preserve">1) Calibration / Étalonnage </t>
  </si>
  <si>
    <t>Total Price / Prix total</t>
  </si>
  <si>
    <t>Program Management Work charges in Fixed Monthly Rates / Travaux de gestion du programme, facturés selon des taux mensuels fixes</t>
  </si>
  <si>
    <t>Fixed Monthly Rates x 12 months / Taux mensuels fixes x 12 mois</t>
  </si>
  <si>
    <t>Computer / Ordinateurs</t>
  </si>
  <si>
    <t>License / Licences</t>
  </si>
  <si>
    <t>Printer / Imprimantes</t>
  </si>
  <si>
    <t>8) Technical Investigation and Engineering Services (TIES) / Recherches et appui techniques</t>
  </si>
  <si>
    <t>9) Training / Formation</t>
  </si>
  <si>
    <t xml:space="preserve">CPI (For Evaluation Purposes Only) / IPC (aux fins d’évaluation seulement) = </t>
  </si>
  <si>
    <t>7) Support to DND Calibration Centers / Soutien des centres d’étalonnage du MDN</t>
  </si>
  <si>
    <t>Bid Price (for Evaluation Purposes only) / Prix de la soumission (aux fins d’évaluation seulement)</t>
  </si>
  <si>
    <t>DND estimated annual number of hours for (TIES) is / Nombre annuel d’heures estimé par le MDN pour les recherches et l’appui techniques : (150)</t>
  </si>
  <si>
    <t>DND estimated annual number of hours for training is / Nombre annuel d’heures estimé par le MDN pour la formation : (225)</t>
  </si>
  <si>
    <t xml:space="preserve"> *** La présente grille d’évaluation financière servira à déterminer le prix de la soumission financière des soumissionnaires. Les valeurs estimatives sont indiquées dans la colonne D aux fins d’évaluation SEULEMENT. Un IPC estimatif de 2 % a été utilisé pour déterminer le coût des années d’option.</t>
  </si>
  <si>
    <r>
      <t xml:space="preserve">One (1) </t>
    </r>
    <r>
      <rPr>
        <b/>
        <u/>
        <sz val="11"/>
        <color theme="1"/>
        <rFont val="Calibri"/>
        <family val="2"/>
        <scheme val="minor"/>
      </rPr>
      <t>% Mark-up</t>
    </r>
    <r>
      <rPr>
        <sz val="11"/>
        <color theme="1"/>
        <rFont val="Calibri"/>
        <family val="2"/>
        <scheme val="minor"/>
      </rPr>
      <t xml:space="preserve"> for duration of contract / </t>
    </r>
    <r>
      <rPr>
        <b/>
        <u/>
        <sz val="11"/>
        <color theme="1"/>
        <rFont val="Calibri"/>
        <family val="2"/>
        <scheme val="minor"/>
      </rPr>
      <t>Majoration</t>
    </r>
    <r>
      <rPr>
        <sz val="11"/>
        <color theme="1"/>
        <rFont val="Calibri"/>
        <family val="2"/>
        <scheme val="minor"/>
      </rPr>
      <t xml:space="preserve"> de 1 % pour la durée du contrat</t>
    </r>
  </si>
  <si>
    <t>Year / Année 1</t>
  </si>
  <si>
    <t xml:space="preserve">Year / Année 2 </t>
  </si>
  <si>
    <t>Year / Année 3</t>
  </si>
  <si>
    <t>Year / Année 4</t>
  </si>
  <si>
    <t>Year / Année 5</t>
  </si>
  <si>
    <t>Year / Année 6</t>
  </si>
  <si>
    <t>Year / Année 7</t>
  </si>
  <si>
    <t>Year / Année 8</t>
  </si>
  <si>
    <t>Year / Année 9</t>
  </si>
  <si>
    <t>Year / Année 10</t>
  </si>
  <si>
    <t>$ Sum of all MIL items multiplied by estimated quantities (CPI applied for years 6 - 10) / Somme en dollars de tous les articles militaires, multipliée par les quantités estimatives (IPC appliqué pour les années 6 à 10)</t>
  </si>
  <si>
    <t xml:space="preserve">2) Repair - Hourly Rate - Table 1 of the Basis of Payment (BOP) / Réparation – Taux horaire – Tableau 1 de la Base de paiement  </t>
  </si>
  <si>
    <r>
      <t xml:space="preserve">The average </t>
    </r>
    <r>
      <rPr>
        <b/>
        <u/>
        <sz val="11"/>
        <color theme="1"/>
        <rFont val="Calibri"/>
        <family val="2"/>
        <scheme val="minor"/>
      </rPr>
      <t>hourly rate</t>
    </r>
    <r>
      <rPr>
        <sz val="11"/>
        <color theme="1"/>
        <rFont val="Calibri"/>
        <family val="2"/>
        <scheme val="minor"/>
      </rPr>
      <t xml:space="preserve"> of the labour categories will be taken for each year. (CPI Applied to years 6 - 10) / Le </t>
    </r>
    <r>
      <rPr>
        <b/>
        <u/>
        <sz val="11"/>
        <color theme="1"/>
        <rFont val="Calibri"/>
        <family val="2"/>
        <scheme val="minor"/>
      </rPr>
      <t>taux horaire</t>
    </r>
    <r>
      <rPr>
        <sz val="11"/>
        <color theme="1"/>
        <rFont val="Calibri"/>
        <family val="2"/>
        <scheme val="minor"/>
      </rPr>
      <t xml:space="preserve"> moyen des catégories de main-d’œuvre sera appliqué chaque année (IPC appliqué pour les années 6 à 10).</t>
    </r>
  </si>
  <si>
    <t>3) Subcontractor Work - Table 2 of the BOP / Travaux en sous-traitance – Tableau 2 de la Base de paiement</t>
  </si>
  <si>
    <t>5) Program Management Work - Table 5 of the BOP / Travaux de gestion du programme – Tableau 5 de la Base de paiement</t>
  </si>
  <si>
    <t>The average hourly rate of the training categories will be taken for each year. (CPI Applied to years 6 - 10) / Le taux horaire moyen des catégories de formation sera appliqué chaque année (IPC appliqué pour les années 6 à 10).</t>
  </si>
  <si>
    <r>
      <t xml:space="preserve">DND estimated annual number of hours for repair / Nombre annuel d’heures estimé par le MDN pour les travaux de réparation : </t>
    </r>
    <r>
      <rPr>
        <b/>
        <u/>
        <sz val="11"/>
        <color theme="1"/>
        <rFont val="Calibri"/>
        <family val="2"/>
        <scheme val="minor"/>
      </rPr>
      <t>8 483</t>
    </r>
  </si>
  <si>
    <t>6) Acquisition of Hardware, System Equipment and Software Mark-up / Majoration concernant l’acquisition de matériel, d’équipement des systèmes et de logiciels</t>
  </si>
  <si>
    <t>4) Acquisition of material in the performance of Section 3 of the SOW. Table 3 of the BOP / Acquisition des matériaux requis pour la réalisation des travaux précisés à la section 3 de l’Énoncé des travaux – Tableau 3 de la Base de paiement</t>
  </si>
  <si>
    <t>DND estimated annual value of Material for repair / Valeur annuelle estimative des matériaux requis aux fins des travaux de réparation, selon le MDN</t>
  </si>
  <si>
    <t>DND estimated annual value for subcontracted work for repair, SPTE and training / Valeur annuelle estimative des travaux en sous-traitance visant les réparations, l’équipement d’essai à usage déterminé et la formation, selon le MDN</t>
  </si>
  <si>
    <t>DND estimated annual value of hardware, system equipment and software / Valeur annuelle estimative du matériel, de l’équipement des systèmes et des logiciels, selon le MDN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</si>
</sst>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9" fontId="0" fillId="2" borderId="1" xfId="0" applyNumberFormat="1" applyFill="1" applyBorder="1" applyAlignment="1">
      <alignment vertical="top"/>
    </xf>
    <xf numFmtId="0" fontId="0" fillId="0" borderId="0" xfId="0" applyAlignment="1">
      <alignment vertical="top" wrapText="1"/>
    </xf>
    <xf numFmtId="166" fontId="0" fillId="0" borderId="1" xfId="1" applyNumberFormat="1" applyFont="1" applyBorder="1" applyAlignment="1">
      <alignment vertical="top"/>
    </xf>
    <xf numFmtId="166" fontId="0" fillId="2" borderId="1" xfId="1" applyNumberFormat="1" applyFont="1" applyFill="1" applyBorder="1" applyAlignment="1">
      <alignment vertical="top"/>
    </xf>
    <xf numFmtId="164" fontId="0" fillId="0" borderId="1" xfId="1" applyFont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166" fontId="0" fillId="3" borderId="1" xfId="0" applyNumberFormat="1" applyFill="1" applyBorder="1" applyAlignment="1">
      <alignment vertical="top"/>
    </xf>
    <xf numFmtId="166" fontId="0" fillId="2" borderId="1" xfId="0" applyNumberFormat="1" applyFill="1" applyBorder="1" applyAlignment="1">
      <alignment vertical="top"/>
    </xf>
    <xf numFmtId="166" fontId="0" fillId="2" borderId="0" xfId="1" applyNumberFormat="1" applyFont="1" applyFill="1" applyAlignment="1">
      <alignment vertical="top"/>
    </xf>
    <xf numFmtId="166" fontId="0" fillId="0" borderId="1" xfId="1" applyNumberFormat="1" applyFont="1" applyFill="1" applyBorder="1" applyAlignment="1">
      <alignment vertical="top"/>
    </xf>
    <xf numFmtId="166" fontId="0" fillId="3" borderId="0" xfId="0" applyNumberFormat="1" applyFill="1" applyAlignment="1">
      <alignment vertical="top"/>
    </xf>
    <xf numFmtId="166" fontId="0" fillId="3" borderId="1" xfId="1" applyNumberFormat="1" applyFont="1" applyFill="1" applyBorder="1" applyAlignment="1">
      <alignment vertical="top"/>
    </xf>
    <xf numFmtId="164" fontId="0" fillId="0" borderId="1" xfId="1" applyNumberFormat="1" applyFont="1" applyFill="1" applyBorder="1" applyAlignment="1">
      <alignment vertical="top"/>
    </xf>
    <xf numFmtId="164" fontId="0" fillId="2" borderId="1" xfId="1" applyNumberFormat="1" applyFont="1" applyFill="1" applyBorder="1" applyAlignment="1">
      <alignment vertical="top"/>
    </xf>
    <xf numFmtId="166" fontId="0" fillId="0" borderId="1" xfId="1" applyNumberFormat="1" applyFont="1" applyFill="1" applyBorder="1" applyAlignment="1">
      <alignment vertical="top" wrapText="1"/>
    </xf>
    <xf numFmtId="167" fontId="0" fillId="0" borderId="1" xfId="2" applyNumberFormat="1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right" vertical="top"/>
    </xf>
    <xf numFmtId="9" fontId="0" fillId="0" borderId="0" xfId="0" applyNumberFormat="1" applyFill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3" fontId="0" fillId="0" borderId="1" xfId="0" applyNumberForma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3" fontId="0" fillId="0" borderId="1" xfId="0" applyNumberFormat="1" applyFill="1" applyBorder="1" applyAlignment="1">
      <alignment vertical="top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pane ySplit="7" topLeftCell="A10" activePane="bottomLeft" state="frozen"/>
      <selection activeCell="D1" sqref="D1"/>
      <selection pane="bottomLeft" activeCell="A7" sqref="A7"/>
    </sheetView>
  </sheetViews>
  <sheetFormatPr baseColWidth="10" defaultColWidth="9.109375" defaultRowHeight="14.4" x14ac:dyDescent="0.3"/>
  <cols>
    <col min="1" max="1" width="24.6640625" style="7" customWidth="1"/>
    <col min="2" max="2" width="26.44140625" style="7" customWidth="1"/>
    <col min="3" max="3" width="18.88671875" style="7" customWidth="1"/>
    <col min="4" max="4" width="15" style="7" customWidth="1"/>
    <col min="5" max="6" width="14.44140625" style="1" bestFit="1" customWidth="1"/>
    <col min="7" max="7" width="14.33203125" style="1" bestFit="1" customWidth="1"/>
    <col min="8" max="8" width="13.109375" style="1" customWidth="1"/>
    <col min="9" max="9" width="12.88671875" style="1" customWidth="1"/>
    <col min="10" max="10" width="12.77734375" style="1" customWidth="1"/>
    <col min="11" max="11" width="13.109375" style="1" customWidth="1"/>
    <col min="12" max="13" width="13" style="1" customWidth="1"/>
    <col min="14" max="14" width="14.33203125" style="1" customWidth="1"/>
    <col min="15" max="15" width="18.44140625" style="1" customWidth="1"/>
    <col min="16" max="16384" width="9.109375" style="1"/>
  </cols>
  <sheetData>
    <row r="1" spans="1:15" ht="0.75" customHeight="1" x14ac:dyDescent="0.3"/>
    <row r="2" spans="1:15" ht="33.75" customHeight="1" x14ac:dyDescent="0.3">
      <c r="A2" s="23"/>
      <c r="B2" s="23"/>
      <c r="C2" s="39" t="s">
        <v>1</v>
      </c>
      <c r="D2" s="39"/>
      <c r="E2" s="39"/>
      <c r="F2" s="39"/>
      <c r="G2" s="39"/>
      <c r="H2" s="39"/>
      <c r="I2" s="39"/>
      <c r="J2" s="23"/>
      <c r="K2" s="23"/>
      <c r="L2" s="23"/>
      <c r="M2" s="23"/>
      <c r="N2" s="23"/>
      <c r="O2" s="23"/>
    </row>
    <row r="3" spans="1:15" ht="34.200000000000003" customHeight="1" x14ac:dyDescent="0.3">
      <c r="H3" s="24" t="s">
        <v>18</v>
      </c>
      <c r="I3" s="25">
        <v>0.02</v>
      </c>
      <c r="J3" s="38"/>
      <c r="K3" s="38"/>
    </row>
    <row r="4" spans="1:15" ht="0.75" hidden="1" customHeight="1" x14ac:dyDescent="0.3">
      <c r="H4" s="24"/>
      <c r="I4" s="25"/>
      <c r="J4" s="28"/>
      <c r="K4" s="28"/>
    </row>
    <row r="5" spans="1:15" ht="17.399999999999999" customHeight="1" x14ac:dyDescent="0.3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33" customHeight="1" x14ac:dyDescent="0.3">
      <c r="A6" s="36" t="s">
        <v>23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36" x14ac:dyDescent="0.3">
      <c r="A7" s="26" t="s">
        <v>3</v>
      </c>
      <c r="B7" s="26" t="s">
        <v>0</v>
      </c>
      <c r="C7" s="27"/>
      <c r="D7" s="26" t="s">
        <v>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30</v>
      </c>
      <c r="K7" s="3" t="s">
        <v>31</v>
      </c>
      <c r="L7" s="3" t="s">
        <v>32</v>
      </c>
      <c r="M7" s="3" t="s">
        <v>33</v>
      </c>
      <c r="N7" s="3" t="s">
        <v>34</v>
      </c>
      <c r="O7" s="3"/>
    </row>
    <row r="8" spans="1:15" ht="129.6" x14ac:dyDescent="0.3">
      <c r="A8" s="30" t="s">
        <v>9</v>
      </c>
      <c r="B8" s="5" t="s">
        <v>35</v>
      </c>
      <c r="C8" s="5"/>
      <c r="D8" s="34" t="s">
        <v>5</v>
      </c>
      <c r="E8" s="8"/>
      <c r="F8" s="8"/>
      <c r="G8" s="8"/>
      <c r="H8" s="8"/>
      <c r="I8" s="8"/>
      <c r="J8" s="9">
        <f>I8+($I$3*I8)</f>
        <v>0</v>
      </c>
      <c r="K8" s="9">
        <f t="shared" ref="K8:N8" si="0">J8+($I$3*J8)</f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14">
        <f>SUM(E8:N8)</f>
        <v>0</v>
      </c>
    </row>
    <row r="9" spans="1:15" ht="115.2" x14ac:dyDescent="0.3">
      <c r="A9" s="2" t="s">
        <v>36</v>
      </c>
      <c r="B9" s="5" t="s">
        <v>37</v>
      </c>
      <c r="C9" s="2" t="s">
        <v>41</v>
      </c>
      <c r="D9" s="40">
        <v>8483</v>
      </c>
      <c r="E9" s="10"/>
      <c r="F9" s="10"/>
      <c r="G9" s="10"/>
      <c r="H9" s="10"/>
      <c r="I9" s="10"/>
      <c r="J9" s="11">
        <f>I9*1.02</f>
        <v>0</v>
      </c>
      <c r="K9" s="11">
        <f t="shared" ref="K9:N9" si="1">J9*1.02</f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3"/>
    </row>
    <row r="10" spans="1:15" x14ac:dyDescent="0.3">
      <c r="A10" s="12" t="s">
        <v>10</v>
      </c>
      <c r="B10" s="5"/>
      <c r="C10" s="5"/>
      <c r="D10" s="5"/>
      <c r="E10" s="9">
        <f>$D$9*E9</f>
        <v>0</v>
      </c>
      <c r="F10" s="9">
        <f t="shared" ref="F10:N10" si="2">$D$9*F9</f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  <c r="K10" s="9">
        <f t="shared" si="2"/>
        <v>0</v>
      </c>
      <c r="L10" s="9">
        <f t="shared" si="2"/>
        <v>0</v>
      </c>
      <c r="M10" s="9">
        <f t="shared" si="2"/>
        <v>0</v>
      </c>
      <c r="N10" s="9">
        <f t="shared" si="2"/>
        <v>0</v>
      </c>
      <c r="O10" s="14">
        <f>SUM(E10:N10)</f>
        <v>0</v>
      </c>
    </row>
    <row r="11" spans="1:15" ht="187.2" x14ac:dyDescent="0.3">
      <c r="A11" s="31" t="s">
        <v>38</v>
      </c>
      <c r="B11" s="5" t="s">
        <v>24</v>
      </c>
      <c r="C11" s="2" t="s">
        <v>45</v>
      </c>
      <c r="D11" s="21">
        <v>1900000</v>
      </c>
      <c r="E11" s="4"/>
      <c r="F11" s="6"/>
      <c r="G11" s="6"/>
      <c r="H11" s="6"/>
      <c r="I11" s="6"/>
      <c r="J11" s="6"/>
      <c r="K11" s="6"/>
      <c r="L11" s="6"/>
      <c r="M11" s="6"/>
      <c r="N11" s="6"/>
      <c r="O11" s="3"/>
    </row>
    <row r="12" spans="1:15" x14ac:dyDescent="0.3">
      <c r="A12" s="12" t="s">
        <v>10</v>
      </c>
      <c r="B12" s="5"/>
      <c r="C12" s="5"/>
      <c r="D12" s="2"/>
      <c r="E12" s="14">
        <f>$D$11*E11</f>
        <v>0</v>
      </c>
      <c r="F12" s="14">
        <f t="shared" ref="F12:N12" si="3">$D$11*F11</f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>SUM(E12:N12)</f>
        <v>0</v>
      </c>
    </row>
    <row r="13" spans="1:15" ht="144" x14ac:dyDescent="0.3">
      <c r="A13" s="30" t="s">
        <v>43</v>
      </c>
      <c r="B13" s="5" t="s">
        <v>24</v>
      </c>
      <c r="C13" s="2" t="s">
        <v>44</v>
      </c>
      <c r="D13" s="29">
        <v>100000</v>
      </c>
      <c r="E13" s="4"/>
      <c r="F13" s="6"/>
      <c r="G13" s="6"/>
      <c r="H13" s="6"/>
      <c r="I13" s="6"/>
      <c r="J13" s="6"/>
      <c r="K13" s="6"/>
      <c r="L13" s="6"/>
      <c r="M13" s="6"/>
      <c r="N13" s="6"/>
      <c r="O13" s="3"/>
    </row>
    <row r="14" spans="1:15" x14ac:dyDescent="0.3">
      <c r="A14" s="12" t="s">
        <v>10</v>
      </c>
      <c r="B14" s="5"/>
      <c r="C14" s="5"/>
      <c r="D14" s="2"/>
      <c r="E14" s="9">
        <f>$D$13*$E$13</f>
        <v>0</v>
      </c>
      <c r="F14" s="9">
        <f t="shared" ref="F14:N14" si="4">$D$13*$E$13</f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9">
        <f t="shared" si="4"/>
        <v>0</v>
      </c>
      <c r="K14" s="9">
        <f t="shared" si="4"/>
        <v>0</v>
      </c>
      <c r="L14" s="9">
        <f t="shared" si="4"/>
        <v>0</v>
      </c>
      <c r="M14" s="9">
        <f t="shared" si="4"/>
        <v>0</v>
      </c>
      <c r="N14" s="9">
        <f t="shared" si="4"/>
        <v>0</v>
      </c>
      <c r="O14" s="3"/>
    </row>
    <row r="15" spans="1:15" ht="72" x14ac:dyDescent="0.3">
      <c r="A15" s="32" t="s">
        <v>39</v>
      </c>
      <c r="B15" s="33" t="s">
        <v>11</v>
      </c>
      <c r="C15" s="5" t="s">
        <v>12</v>
      </c>
      <c r="D15" s="35" t="s">
        <v>5</v>
      </c>
      <c r="E15" s="8"/>
      <c r="F15" s="8"/>
      <c r="G15" s="8"/>
      <c r="H15" s="8"/>
      <c r="I15" s="8"/>
      <c r="J15" s="9">
        <f>I15*1.02</f>
        <v>0</v>
      </c>
      <c r="K15" s="9">
        <f t="shared" ref="K15:N15" si="5">J15*1.02</f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  <c r="O15" s="14">
        <f>SUM(E15:N15)</f>
        <v>0</v>
      </c>
    </row>
    <row r="16" spans="1:15" ht="158.4" x14ac:dyDescent="0.3">
      <c r="A16" s="30" t="s">
        <v>42</v>
      </c>
      <c r="B16" s="5"/>
      <c r="C16" s="2" t="s">
        <v>46</v>
      </c>
      <c r="D16" s="21">
        <v>300000</v>
      </c>
      <c r="E16" s="4"/>
      <c r="F16" s="6"/>
      <c r="G16" s="6"/>
      <c r="H16" s="6"/>
      <c r="I16" s="6"/>
      <c r="J16" s="6"/>
      <c r="K16" s="6"/>
      <c r="L16" s="6"/>
      <c r="M16" s="6"/>
      <c r="N16" s="6"/>
      <c r="O16" s="3"/>
    </row>
    <row r="17" spans="1:17" x14ac:dyDescent="0.3">
      <c r="A17" s="12" t="s">
        <v>10</v>
      </c>
      <c r="B17" s="5"/>
      <c r="C17" s="5"/>
      <c r="D17" s="2"/>
      <c r="E17" s="9">
        <f>$D$16*E16</f>
        <v>0</v>
      </c>
      <c r="F17" s="9">
        <f t="shared" ref="F17:N17" si="6">$D$16*F16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  <c r="O17" s="14">
        <f>SUM(E17:N17)</f>
        <v>0</v>
      </c>
    </row>
    <row r="18" spans="1:17" ht="57.6" x14ac:dyDescent="0.3">
      <c r="A18" s="30" t="s">
        <v>19</v>
      </c>
      <c r="B18" s="5" t="s">
        <v>14</v>
      </c>
      <c r="C18" s="5"/>
      <c r="D18" s="2" t="s">
        <v>6</v>
      </c>
      <c r="E18" s="16"/>
      <c r="F18" s="16"/>
      <c r="G18" s="16"/>
      <c r="H18" s="16"/>
      <c r="I18" s="16"/>
      <c r="J18" s="9">
        <f>I18*(1+$I$3)</f>
        <v>0</v>
      </c>
      <c r="K18" s="9">
        <f t="shared" ref="K18:N18" si="7">J18*(1+$I$3)</f>
        <v>0</v>
      </c>
      <c r="L18" s="9">
        <f t="shared" si="7"/>
        <v>0</v>
      </c>
      <c r="M18" s="9">
        <f t="shared" si="7"/>
        <v>0</v>
      </c>
      <c r="N18" s="9">
        <f t="shared" si="7"/>
        <v>0</v>
      </c>
      <c r="O18" s="16"/>
    </row>
    <row r="19" spans="1:17" x14ac:dyDescent="0.3">
      <c r="A19" s="5"/>
      <c r="B19" s="5"/>
      <c r="C19" s="5"/>
      <c r="D19" s="2"/>
      <c r="E19" s="18">
        <f>55*12*E18</f>
        <v>0</v>
      </c>
      <c r="F19" s="18">
        <f t="shared" ref="F19:I19" si="8">55*12*F18</f>
        <v>0</v>
      </c>
      <c r="G19" s="18">
        <f t="shared" si="8"/>
        <v>0</v>
      </c>
      <c r="H19" s="18">
        <f t="shared" si="8"/>
        <v>0</v>
      </c>
      <c r="I19" s="18">
        <f t="shared" si="8"/>
        <v>0</v>
      </c>
      <c r="J19" s="9">
        <f t="shared" ref="J19" si="9">55*12*J18</f>
        <v>0</v>
      </c>
      <c r="K19" s="9">
        <f t="shared" ref="K19" si="10">55*12*K18</f>
        <v>0</v>
      </c>
      <c r="L19" s="9">
        <f t="shared" ref="L19" si="11">55*12*L18</f>
        <v>0</v>
      </c>
      <c r="M19" s="9">
        <f t="shared" ref="M19" si="12">55*12*M18</f>
        <v>0</v>
      </c>
      <c r="N19" s="9">
        <f t="shared" ref="N19" si="13">55*12*N18</f>
        <v>0</v>
      </c>
      <c r="O19" s="14">
        <f>SUM(E19:N19)</f>
        <v>0</v>
      </c>
    </row>
    <row r="20" spans="1:17" ht="57.6" x14ac:dyDescent="0.3">
      <c r="A20" s="5"/>
      <c r="B20" s="5" t="s">
        <v>13</v>
      </c>
      <c r="C20" s="5"/>
      <c r="D20" s="2" t="s">
        <v>7</v>
      </c>
      <c r="E20" s="16"/>
      <c r="F20" s="16"/>
      <c r="G20" s="16"/>
      <c r="H20" s="16"/>
      <c r="I20" s="16"/>
      <c r="J20" s="9">
        <f t="shared" ref="J20:N22" si="14">I20*(1+$I$3)</f>
        <v>0</v>
      </c>
      <c r="K20" s="9">
        <f t="shared" si="14"/>
        <v>0</v>
      </c>
      <c r="L20" s="9">
        <f t="shared" si="14"/>
        <v>0</v>
      </c>
      <c r="M20" s="9">
        <f t="shared" si="14"/>
        <v>0</v>
      </c>
      <c r="N20" s="9">
        <f t="shared" si="14"/>
        <v>0</v>
      </c>
      <c r="O20" s="16"/>
    </row>
    <row r="21" spans="1:17" x14ac:dyDescent="0.3">
      <c r="A21" s="5"/>
      <c r="B21" s="5"/>
      <c r="C21" s="5"/>
      <c r="D21" s="2"/>
      <c r="E21" s="18">
        <f>15*12*E20</f>
        <v>0</v>
      </c>
      <c r="F21" s="18">
        <f t="shared" ref="F21:I21" si="15">15*12*F20</f>
        <v>0</v>
      </c>
      <c r="G21" s="18">
        <f t="shared" si="15"/>
        <v>0</v>
      </c>
      <c r="H21" s="18">
        <f t="shared" si="15"/>
        <v>0</v>
      </c>
      <c r="I21" s="18">
        <f t="shared" si="15"/>
        <v>0</v>
      </c>
      <c r="J21" s="9">
        <f t="shared" ref="J21" si="16">15*12*J20</f>
        <v>0</v>
      </c>
      <c r="K21" s="9">
        <f t="shared" ref="K21" si="17">15*12*K20</f>
        <v>0</v>
      </c>
      <c r="L21" s="9">
        <f t="shared" ref="L21" si="18">15*12*L20</f>
        <v>0</v>
      </c>
      <c r="M21" s="9">
        <f t="shared" ref="M21" si="19">15*12*M20</f>
        <v>0</v>
      </c>
      <c r="N21" s="9">
        <f t="shared" ref="N21" si="20">15*12*N20</f>
        <v>0</v>
      </c>
      <c r="O21" s="9">
        <f>SUM(E21:N21)</f>
        <v>0</v>
      </c>
      <c r="P21" s="15"/>
      <c r="Q21" s="15"/>
    </row>
    <row r="22" spans="1:17" ht="57.6" x14ac:dyDescent="0.3">
      <c r="A22" s="5"/>
      <c r="B22" s="5" t="s">
        <v>15</v>
      </c>
      <c r="C22" s="5"/>
      <c r="D22" s="2" t="s">
        <v>8</v>
      </c>
      <c r="E22" s="16"/>
      <c r="F22" s="16"/>
      <c r="G22" s="16"/>
      <c r="H22" s="16"/>
      <c r="I22" s="16"/>
      <c r="J22" s="9">
        <f t="shared" si="14"/>
        <v>0</v>
      </c>
      <c r="K22" s="9">
        <f t="shared" si="14"/>
        <v>0</v>
      </c>
      <c r="L22" s="9">
        <f t="shared" si="14"/>
        <v>0</v>
      </c>
      <c r="M22" s="9">
        <f t="shared" si="14"/>
        <v>0</v>
      </c>
      <c r="N22" s="9">
        <f t="shared" si="14"/>
        <v>0</v>
      </c>
      <c r="O22" s="16"/>
    </row>
    <row r="23" spans="1:17" x14ac:dyDescent="0.3">
      <c r="A23" s="5"/>
      <c r="B23" s="5"/>
      <c r="C23" s="5"/>
      <c r="D23" s="2"/>
      <c r="E23" s="18">
        <f>15*12*E22</f>
        <v>0</v>
      </c>
      <c r="F23" s="18">
        <f t="shared" ref="F23:I23" si="21">15*12*F22</f>
        <v>0</v>
      </c>
      <c r="G23" s="18">
        <f t="shared" si="21"/>
        <v>0</v>
      </c>
      <c r="H23" s="18">
        <f t="shared" si="21"/>
        <v>0</v>
      </c>
      <c r="I23" s="18">
        <f t="shared" si="21"/>
        <v>0</v>
      </c>
      <c r="J23" s="9">
        <f t="shared" ref="J23" si="22">15*12*J22</f>
        <v>0</v>
      </c>
      <c r="K23" s="9">
        <f t="shared" ref="K23" si="23">15*12*K22</f>
        <v>0</v>
      </c>
      <c r="L23" s="9">
        <f t="shared" ref="L23" si="24">15*12*L22</f>
        <v>0</v>
      </c>
      <c r="M23" s="9">
        <f t="shared" ref="M23" si="25">15*12*M22</f>
        <v>0</v>
      </c>
      <c r="N23" s="9">
        <f t="shared" ref="N23" si="26">15*12*N22</f>
        <v>0</v>
      </c>
      <c r="O23" s="14">
        <f>SUM(E23:N23)</f>
        <v>0</v>
      </c>
    </row>
    <row r="24" spans="1:17" ht="115.2" x14ac:dyDescent="0.3">
      <c r="A24" s="30" t="s">
        <v>16</v>
      </c>
      <c r="B24" s="5"/>
      <c r="C24" s="5" t="s">
        <v>21</v>
      </c>
      <c r="D24" s="22">
        <v>150</v>
      </c>
      <c r="E24" s="16"/>
      <c r="F24" s="16"/>
      <c r="G24" s="16"/>
      <c r="H24" s="16"/>
      <c r="I24" s="19"/>
      <c r="J24" s="20">
        <f>I24*(1+$I$3)</f>
        <v>0</v>
      </c>
      <c r="K24" s="20">
        <f t="shared" ref="K24:N24" si="27">J24*(1+$I$3)</f>
        <v>0</v>
      </c>
      <c r="L24" s="20">
        <f t="shared" si="27"/>
        <v>0</v>
      </c>
      <c r="M24" s="20">
        <f t="shared" si="27"/>
        <v>0</v>
      </c>
      <c r="N24" s="20">
        <f t="shared" si="27"/>
        <v>0</v>
      </c>
      <c r="O24" s="3"/>
    </row>
    <row r="25" spans="1:17" x14ac:dyDescent="0.3">
      <c r="A25" s="5"/>
      <c r="B25" s="5"/>
      <c r="C25" s="5"/>
      <c r="D25" s="2"/>
      <c r="E25" s="18">
        <f>$D$24*E24</f>
        <v>0</v>
      </c>
      <c r="F25" s="18">
        <f t="shared" ref="F25:N25" si="28">$D$24*F24</f>
        <v>0</v>
      </c>
      <c r="G25" s="18">
        <f t="shared" si="28"/>
        <v>0</v>
      </c>
      <c r="H25" s="18">
        <f t="shared" si="28"/>
        <v>0</v>
      </c>
      <c r="I25" s="18">
        <f t="shared" si="28"/>
        <v>0</v>
      </c>
      <c r="J25" s="9">
        <f t="shared" si="28"/>
        <v>0</v>
      </c>
      <c r="K25" s="9">
        <f t="shared" si="28"/>
        <v>0</v>
      </c>
      <c r="L25" s="9">
        <f t="shared" si="28"/>
        <v>0</v>
      </c>
      <c r="M25" s="9">
        <f t="shared" si="28"/>
        <v>0</v>
      </c>
      <c r="N25" s="9">
        <f t="shared" si="28"/>
        <v>0</v>
      </c>
      <c r="O25" s="13">
        <f>SUM(E25:N25)</f>
        <v>0</v>
      </c>
    </row>
    <row r="26" spans="1:17" ht="129.6" x14ac:dyDescent="0.3">
      <c r="A26" s="30" t="s">
        <v>17</v>
      </c>
      <c r="B26" s="5" t="s">
        <v>40</v>
      </c>
      <c r="C26" s="5" t="s">
        <v>22</v>
      </c>
      <c r="D26" s="2">
        <v>225</v>
      </c>
      <c r="E26" s="3"/>
      <c r="F26" s="3"/>
      <c r="G26" s="3"/>
      <c r="H26" s="3"/>
      <c r="I26" s="3"/>
      <c r="J26" s="20">
        <f>I26*(1+$I$3)</f>
        <v>0</v>
      </c>
      <c r="K26" s="20">
        <f t="shared" ref="K26:N26" si="29">J26*(1+$I$3)</f>
        <v>0</v>
      </c>
      <c r="L26" s="20">
        <f t="shared" si="29"/>
        <v>0</v>
      </c>
      <c r="M26" s="20">
        <f t="shared" si="29"/>
        <v>0</v>
      </c>
      <c r="N26" s="20">
        <f t="shared" si="29"/>
        <v>0</v>
      </c>
      <c r="O26" s="3"/>
    </row>
    <row r="27" spans="1:17" x14ac:dyDescent="0.3">
      <c r="A27" s="5"/>
      <c r="B27" s="5"/>
      <c r="C27" s="5"/>
      <c r="D27" s="5"/>
      <c r="E27" s="9">
        <f>$D$26*E26</f>
        <v>0</v>
      </c>
      <c r="F27" s="9">
        <f t="shared" ref="F27:N27" si="30">$D$26*F26</f>
        <v>0</v>
      </c>
      <c r="G27" s="9">
        <f t="shared" si="30"/>
        <v>0</v>
      </c>
      <c r="H27" s="9">
        <f t="shared" si="30"/>
        <v>0</v>
      </c>
      <c r="I27" s="9">
        <f t="shared" si="30"/>
        <v>0</v>
      </c>
      <c r="J27" s="9">
        <f t="shared" si="30"/>
        <v>0</v>
      </c>
      <c r="K27" s="9">
        <f t="shared" si="30"/>
        <v>0</v>
      </c>
      <c r="L27" s="9">
        <f t="shared" si="30"/>
        <v>0</v>
      </c>
      <c r="M27" s="9">
        <f t="shared" si="30"/>
        <v>0</v>
      </c>
      <c r="N27" s="9">
        <f t="shared" si="30"/>
        <v>0</v>
      </c>
      <c r="O27" s="14">
        <f>SUM(E27:N27)</f>
        <v>0</v>
      </c>
    </row>
    <row r="28" spans="1:17" x14ac:dyDescent="0.3">
      <c r="A28" s="5"/>
      <c r="B28" s="5"/>
      <c r="C28" s="5"/>
      <c r="D28" s="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1" spans="1:17" ht="14.4" customHeight="1" x14ac:dyDescent="0.3">
      <c r="I31" s="37" t="s">
        <v>20</v>
      </c>
      <c r="J31" s="37"/>
      <c r="K31" s="37"/>
      <c r="L31" s="37"/>
      <c r="M31" s="37"/>
      <c r="N31" s="37"/>
      <c r="O31" s="17">
        <f>SUM(O8:O28)</f>
        <v>0</v>
      </c>
    </row>
    <row r="32" spans="1:17" x14ac:dyDescent="0.3">
      <c r="A32" s="1"/>
    </row>
  </sheetData>
  <mergeCells count="5">
    <mergeCell ref="I31:N31"/>
    <mergeCell ref="A6:O6"/>
    <mergeCell ref="J3:K3"/>
    <mergeCell ref="C2:I2"/>
    <mergeCell ref="A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Canada/Gouvernement du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Greene</dc:creator>
  <cp:lastModifiedBy>Nadia Bombardier</cp:lastModifiedBy>
  <dcterms:created xsi:type="dcterms:W3CDTF">2019-09-26T13:39:16Z</dcterms:created>
  <dcterms:modified xsi:type="dcterms:W3CDTF">2019-11-18T18:18:23Z</dcterms:modified>
</cp:coreProperties>
</file>